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85" yWindow="65521" windowWidth="8925" windowHeight="11310" activeTab="2"/>
  </bookViews>
  <sheets>
    <sheet name="Доходы" sheetId="1" r:id="rId1"/>
    <sheet name="Источники" sheetId="2" r:id="rId2"/>
    <sheet name="Расходы" sheetId="3" r:id="rId3"/>
  </sheets>
  <definedNames>
    <definedName name="_edn1" localSheetId="0">'Доходы'!#REF!</definedName>
    <definedName name="_ednref1" localSheetId="0">'Доходы'!#REF!</definedName>
  </definedNames>
  <calcPr fullCalcOnLoad="1"/>
</workbook>
</file>

<file path=xl/sharedStrings.xml><?xml version="1.0" encoding="utf-8"?>
<sst xmlns="http://schemas.openxmlformats.org/spreadsheetml/2006/main" count="835" uniqueCount="547">
  <si>
    <t>000 1 06 06030 00 0000 110</t>
  </si>
  <si>
    <t>Субвенции бюджетам субъектов Российской Федерации и муниципальных образований</t>
  </si>
  <si>
    <t xml:space="preserve">по ОКТМО  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</si>
  <si>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</si>
  <si>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</si>
  <si>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</si>
  <si>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000 1 17 01050 13 0000 180</t>
  </si>
  <si>
    <t>000 2 02 03015 13 0000 151</t>
  </si>
  <si>
    <t>000 2 18 05000 13 0000 151</t>
  </si>
  <si>
    <t>000 2 18 05010 13 0000 151</t>
  </si>
  <si>
    <t>000 2 19 05000 13 0000 151</t>
  </si>
  <si>
    <t>Невыясненные поступления, зачисляемые в бюджеты городских поселений</t>
  </si>
  <si>
    <t>БЕЗВОЗМЕЗДНЫЕ ПОСТУПЛЕНИЯ ОТ ДРУГИХ БЮДЖЕТОВ БЮДЖЕТНОЙ СИСТЕМЫ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</si>
  <si>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</si>
  <si>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</si>
  <si>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000 1 14 06013 13 0000 430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</si>
  <si>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</si>
  <si>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</si>
  <si>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</si>
  <si>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НАЛОГИ НА СОВОКУПНЫЙ ДОХОД</t>
  </si>
  <si>
    <t>000 1 05 00000 00 0000 000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</si>
  <si>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</si>
  <si>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</si>
  <si>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000 1 11 05013 13 0000 120</t>
  </si>
  <si>
    <t>000 1 11 09045 13 0000 120</t>
  </si>
  <si>
    <t>000 1 11 07015 13 0000 120</t>
  </si>
  <si>
    <t>000 1 11 05075 13 0000 120</t>
  </si>
  <si>
    <t>НАЛОГИ НА ПРИБЫЛЬ, ДОХОДЫ</t>
  </si>
  <si>
    <t>000 1 01 00000 00 0000 000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</si>
  <si>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</si>
  <si>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</si>
  <si>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</si>
  <si>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НАЛОГИ НА ИМУЩЕСТВО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</si>
  <si>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</si>
  <si>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</si>
  <si>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</si>
  <si>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</si>
  <si>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</si>
  <si>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</si>
  <si>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</si>
  <si>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</si>
  <si>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</si>
  <si>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</si>
  <si>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1. Доходы бюджета</t>
  </si>
  <si>
    <t>000 2 02 03000 00 0000 151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</si>
  <si>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</si>
  <si>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</si>
  <si>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</si>
  <si>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</si>
  <si>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</si>
  <si>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</si>
  <si>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Доходы от продажи земельных участков, находящихся в государственной и муниципальной собственности</t>
  </si>
  <si>
    <t>Уменьшение прочих остатков денежных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</si>
  <si>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</si>
  <si>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000 1 01 02030 01 0000 110</t>
  </si>
  <si>
    <t>Налог на доходы физических лиц</t>
  </si>
  <si>
    <t>000 1 01 02000 01 0000 110</t>
  </si>
  <si>
    <t>000 1 01 02010 01 0000 110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</si>
  <si>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</si>
  <si>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</si>
  <si>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</si>
  <si>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</si>
  <si>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</si>
  <si>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</si>
  <si>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000 1 14 06000 00 0000 430</t>
  </si>
  <si>
    <t>000 1 14 06010 00 0000 430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</si>
  <si>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</si>
  <si>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</si>
  <si>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000 1 01 02040 01 0000 110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</si>
  <si>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</si>
  <si>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</si>
  <si>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</si>
  <si>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</si>
  <si>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Увеличение прочих остатков денежных средств бюджетов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</si>
  <si>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</si>
  <si>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</si>
  <si>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</si>
  <si>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000 1 06 01030 13 0000 110</t>
  </si>
  <si>
    <t>000 1 06 06033 13 0000 110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</si>
  <si>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</si>
  <si>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</si>
  <si>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000 90 00 00 00 00 0000 000</t>
  </si>
  <si>
    <t>Утвержденные бюджетные назначения</t>
  </si>
  <si>
    <t>000 01 00 00 00 00 0000 000</t>
  </si>
  <si>
    <t>БЕЗВОЗМЕЗДНЫЕ ПОСТУПЛЕНИЯ</t>
  </si>
  <si>
    <t>000 2 00 00000 00 0000 000</t>
  </si>
  <si>
    <t>000 01 05 02 00 00 0000 500</t>
  </si>
  <si>
    <t>000 01 05 02 01 00 0000 510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</si>
  <si>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</si>
  <si>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</si>
  <si>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</si>
  <si>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</si>
  <si>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</si>
  <si>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</si>
  <si>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</si>
  <si>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000 1 11 05010 00 0000 120</t>
  </si>
  <si>
    <t>000 1 03 02260 01 0000 110</t>
  </si>
  <si>
    <t>000 1 03 02250 01 0000 110</t>
  </si>
  <si>
    <t>000 1 03 02240 01 0000 110</t>
  </si>
  <si>
    <t>000 1 03 02230 01 0000 110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</si>
  <si>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</si>
  <si>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</si>
  <si>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</si>
  <si>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</si>
  <si>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</si>
  <si>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Уменьшение прочих остатков средств бюджетов</t>
  </si>
  <si>
    <t>Код дохода по бюджетной классификации</t>
  </si>
  <si>
    <t>000 1 06 06000 00 0000 110</t>
  </si>
  <si>
    <t>000 2 18 00000 00 0000 000</t>
  </si>
  <si>
    <t>000 01 05 02 01 13 0000 510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</si>
  <si>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</si>
  <si>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</si>
  <si>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ПРОДАЖИ МАТЕРИАЛЬНЫХ И НЕМАТЕРИАЛЬНЫХ АКТИВОВ</t>
  </si>
  <si>
    <t>000 1 14 00000 00 0000 000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</si>
  <si>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</si>
  <si>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</si>
  <si>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</si>
  <si>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Увеличение остатков средств бюджетов</t>
  </si>
  <si>
    <t>0503117</t>
  </si>
  <si>
    <t>Форма 0503117  с.3</t>
  </si>
  <si>
    <t>ОТЧЕТ ОБ ИСПОЛНЕНИИ БЮДЖЕТА</t>
  </si>
  <si>
    <t>000 1 00 00000 00 0000 000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</si>
  <si>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</si>
  <si>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</si>
  <si>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</si>
  <si>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</si>
  <si>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000 1 06 06040 00 0000 110</t>
  </si>
  <si>
    <t>000 1 06 06043 13 0000 110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</si>
  <si>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</si>
  <si>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</si>
  <si>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</si>
  <si>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</si>
  <si>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000 2 02 00000 00 0000 000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</si>
  <si>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</si>
  <si>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</si>
  <si>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000 01 05 02 01 13 0000 610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</si>
  <si>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</si>
  <si>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</si>
  <si>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</si>
  <si>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</si>
  <si>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</si>
  <si>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</si>
  <si>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ДОХОДЫ БЮДЖЕТА - ИТОГО</t>
  </si>
  <si>
    <t>000 8 50 00000 00 0000 000</t>
  </si>
  <si>
    <t>Единый сельскохозяйственный налог</t>
  </si>
  <si>
    <t>000 1 05 03000 01 0000 110</t>
  </si>
  <si>
    <t>000 1 06 00000 00 0000 000</t>
  </si>
  <si>
    <t>Налог на имущество физических лиц</t>
  </si>
  <si>
    <t>000 1 06 01000 00 0000 110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</si>
  <si>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</si>
  <si>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</si>
  <si>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</si>
  <si>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</si>
  <si>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>383</t>
  </si>
  <si>
    <t xml:space="preserve">Единица измерения:  руб </t>
  </si>
  <si>
    <t>4</t>
  </si>
  <si>
    <t>5</t>
  </si>
  <si>
    <t>КОДЫ</t>
  </si>
  <si>
    <t>Изменение остатков средств</t>
  </si>
  <si>
    <t>OOO 01 00 00 00 00 0000 000</t>
  </si>
  <si>
    <t>НАЛОГОВЫЕ И НЕНАЛОГОВЫЕ ДОХОДЫ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</si>
  <si>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</si>
  <si>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</si>
  <si>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000 01 05 00 00 00 0000 600</t>
  </si>
  <si>
    <t>000 1 11 09040 00 0000 120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</si>
  <si>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</si>
  <si>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</si>
  <si>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</si>
  <si>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</si>
  <si>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/>
  </si>
  <si>
    <t xml:space="preserve">46606154       </t>
  </si>
  <si>
    <t>910</t>
  </si>
  <si>
    <t>на  1 марта  201 5 г.</t>
  </si>
  <si>
    <t>Муниципальное учреждение "Администрация муниципального образования "Городское поселение Белоозерский"</t>
  </si>
  <si>
    <t>Городское поселение Белоозерский Воскресенского муниципального района Московской области</t>
  </si>
  <si>
    <t>01.03.2015</t>
  </si>
  <si>
    <t>Руководитель</t>
  </si>
  <si>
    <t>Ёлшин С.Д.</t>
  </si>
  <si>
    <t>Гл. бухгалтер</t>
  </si>
  <si>
    <t>Дергачева Н.Е.</t>
  </si>
  <si>
    <t>" 05 "  марта 2015 г.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</si>
  <si>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</si>
  <si>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</si>
  <si>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</si>
  <si>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</si>
  <si>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поселений</t>
  </si>
  <si>
    <t>000 2 02 04999 13 0000 151</t>
  </si>
  <si>
    <t>Код расхода по бюджетной классификации</t>
  </si>
  <si>
    <t xml:space="preserve">Неисполненные назначения </t>
  </si>
  <si>
    <t>Расходы бюджета - всего</t>
  </si>
  <si>
    <t>200</t>
  </si>
  <si>
    <t>000 9600 0000000 000 000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</si>
  <si>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</si>
  <si>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</si>
  <si>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</si>
  <si>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</si>
  <si>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Глава муниципального образования. Фонд оплаты труда государственных (муниципальных) органов и взносы  по обязательному социальному страхованию. Заработная плата</t>
  </si>
  <si>
    <t>000 0102 9100100 121 211</t>
  </si>
  <si>
    <t xml:space="preserve"> Начисления на выплаты по оплате труда</t>
  </si>
  <si>
    <t>000 0102 9100100 121 213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</si>
  <si>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</si>
  <si>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</si>
  <si>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Муниципальная программа "Муниципальное управление в городском поселении Белоозерский на 2015-2019 годы" </t>
  </si>
  <si>
    <t>000 0104 1000000 000 000</t>
  </si>
  <si>
    <t>Подпрограмма " Развитие муниципальной службы"</t>
  </si>
  <si>
    <t>000 0104 1030000 000 000</t>
  </si>
  <si>
    <t>Повышение квалификации, переподготовка сотрудников. Прочая закупка товаров, работ и услуг  для государственных нужд. Прочие работы, услуги</t>
  </si>
  <si>
    <t>000 0104 1030310 244 226</t>
  </si>
  <si>
    <t>Специальная оценка условий труда. Прочая закупка товаров, работ и услуг  для государственных нужд. Прочие работы, услуги</t>
  </si>
  <si>
    <t>000 0104 1030320 244 226</t>
  </si>
  <si>
    <t>Проведение диспансеризации сотрудников. Прочая закупка товаров, работ и услуг  для государственных нужд. Прочие работы, услуги</t>
  </si>
  <si>
    <t>000 0104 1030330 244 226</t>
  </si>
  <si>
    <t>Подпрограмма "Информирование населения"</t>
  </si>
  <si>
    <t>000 0104 1040000 000 000</t>
  </si>
  <si>
    <t>Издание муниципальной газеты "Округа". Прочая закупка товаров, работ и услуг  для государственных нужд. Прочие работы, услуги</t>
  </si>
  <si>
    <t>000 0104 1040410 244 226</t>
  </si>
  <si>
    <t>Центральный аппарат</t>
  </si>
  <si>
    <t>000 0104 9100000 000 000</t>
  </si>
  <si>
    <t>Центральный аппарат. Фонд оплаты труда государственных (муниципальных) органов и взносы  по обязательному социальному страхованию. Заработная плата</t>
  </si>
  <si>
    <t>000 0104 9100200 121 211</t>
  </si>
  <si>
    <t>000 0104 9100200 121 213</t>
  </si>
  <si>
    <t xml:space="preserve"> Иные выплаты персоналу государственных (муниципальных) органов,за исключением фонда оплаты труда. Прочие выплаты</t>
  </si>
  <si>
    <t>000 0104 9100200 122 212</t>
  </si>
  <si>
    <t xml:space="preserve"> Транспортные услуги</t>
  </si>
  <si>
    <t>000 0104 9100200 122 222</t>
  </si>
  <si>
    <t xml:space="preserve"> Закупка товаров, работ, услуг в сфере информационно-коммуникационных технологий. Услуги связи</t>
  </si>
  <si>
    <t>000 0104 9100200 242 221</t>
  </si>
  <si>
    <t xml:space="preserve"> Работы, услуги по содержанию имущества</t>
  </si>
  <si>
    <t>000 0104 9100200 242 225</t>
  </si>
  <si>
    <t>Прочие работы, услуги</t>
  </si>
  <si>
    <t>000 0104 9100200 242 226</t>
  </si>
  <si>
    <t xml:space="preserve"> Увеличение стоимости основных средств</t>
  </si>
  <si>
    <t>000 0104 9100200 242 310</t>
  </si>
  <si>
    <t xml:space="preserve"> Увеличение стоимости материальных запасов</t>
  </si>
  <si>
    <t>000 0104 9100200 242 340</t>
  </si>
  <si>
    <t xml:space="preserve"> Прочая закупка товаров, работ и услуг  для государственных нужд. Услуги связи</t>
  </si>
  <si>
    <t>000 0104 9100200 244 221</t>
  </si>
  <si>
    <t>Коммунальные услуги</t>
  </si>
  <si>
    <t>000 0104 9100200 244 223</t>
  </si>
  <si>
    <t>000 0104 9100200 244 225</t>
  </si>
  <si>
    <t xml:space="preserve"> Прочие работы, услуги</t>
  </si>
  <si>
    <t>000 0104 9100200 244 226</t>
  </si>
  <si>
    <t>Прочие расходы</t>
  </si>
  <si>
    <t>000 0104 9100200 244 290</t>
  </si>
  <si>
    <t>000 0104 9100200 244 310</t>
  </si>
  <si>
    <t>000 0104 9100200 244 340</t>
  </si>
  <si>
    <t xml:space="preserve"> Уплата налога на имущество организаций и земельного налога. Прочие расходы</t>
  </si>
  <si>
    <t>000 0104 9100201 851 290</t>
  </si>
  <si>
    <t xml:space="preserve"> Уплата прочих налогов, сборов и иных платежей. Прочие расходы</t>
  </si>
  <si>
    <t>000 0104 9100202 852 290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</si>
  <si>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</si>
  <si>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</si>
  <si>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Руководитель контрольно-счетной палаты муниципального образования и его заместители. </t>
  </si>
  <si>
    <t>000 0106 9100310 000 000</t>
  </si>
  <si>
    <t xml:space="preserve"> Фонд оплаты труда государственных (муниципальных) органов и взносы  по обязательному социальному страхованию. Заработная плата</t>
  </si>
  <si>
    <t>000 0106 9100310 121 211</t>
  </si>
  <si>
    <t>000 0106 9100310 121 213</t>
  </si>
  <si>
    <t>Транспортные услуги</t>
  </si>
  <si>
    <t>000 0106 9100310 122 222</t>
  </si>
  <si>
    <t xml:space="preserve">Центральный аппарат контрольно-счетной палаты. </t>
  </si>
  <si>
    <t>000 0106 9100320 000 000</t>
  </si>
  <si>
    <t>Фонд оплаты труда государственных (муниципальных) органов и взносы  по обязательному социальному страхованию. Заработная плата</t>
  </si>
  <si>
    <t>000 0106 9100320 121 211</t>
  </si>
  <si>
    <t>000 0106 9100320 121 213</t>
  </si>
  <si>
    <t xml:space="preserve"> Иные выплаты персоналу государственных (муниципальных) органов,за исключением фонда оплаты труда. Транспортные услуги</t>
  </si>
  <si>
    <t>000 0106 9100320 122 222</t>
  </si>
  <si>
    <t>Закупка товаров, работ, услуг в сфере информационно-коммуникационных технологий. Работы, услуги по содержанию имущества</t>
  </si>
  <si>
    <t>000 0106 9100320 242 225</t>
  </si>
  <si>
    <t>000 0106 9100320 242 226</t>
  </si>
  <si>
    <t>Увеличение стоимости основных средств</t>
  </si>
  <si>
    <t>000 0106 9100320 242 310</t>
  </si>
  <si>
    <t>Увеличение стоимости материальных запасов</t>
  </si>
  <si>
    <t>000 0106 9100320 242 340</t>
  </si>
  <si>
    <t xml:space="preserve"> Прочая закупка товаров, работ и услуг  для государственных нужд. Увеличение стоимости материальных запасов</t>
  </si>
  <si>
    <t>000 0106 9100320 244 340</t>
  </si>
  <si>
    <t>Резервные фонды</t>
  </si>
  <si>
    <t>000 0111 0000000 000 000</t>
  </si>
  <si>
    <r>
      <rPr>
        <b/>
        <sz val="9"/>
        <rFont val="Arial Cyr"/>
        <family val="0"/>
      </rPr>
      <t>Непрограммные расходы бюджета городского поселения Белоозерский"</t>
    </r>
    <r>
      <rPr>
        <sz val="9"/>
        <rFont val="Arial Cyr"/>
        <family val="0"/>
      </rPr>
      <t xml:space="preserve">
Резервные фонды. Резервные средства. Прочие расходы</t>
    </r>
  </si>
  <si>
    <t>000 0111 9200200 870 290</t>
  </si>
  <si>
    <t>Другие общегосударственные вопросы</t>
  </si>
  <si>
    <t>000 0113 0000000 000 000</t>
  </si>
  <si>
    <t>000 0113 1000000 000 000</t>
  </si>
  <si>
    <t>Подпрограмма  "Управление имуществом и земельными ресурсами"</t>
  </si>
  <si>
    <t>000 0113 1010000 000 000</t>
  </si>
  <si>
    <t>Оценка недвижимости. Прочая закупка товаров, работ и услуг  для государственных нужд. Прочие работы, услуги</t>
  </si>
  <si>
    <t>000 0113 1010110 244 226</t>
  </si>
  <si>
    <t>Инвентаризация, межевание, кадастрирование муниципального имущества. Прочая закупка товаров, работ и услуг  для государственных нужд. Прочие работы, услуги</t>
  </si>
  <si>
    <t>000 0113 1010120 244 226</t>
  </si>
  <si>
    <t xml:space="preserve">Реализация государственных функций в области национальной экономики. </t>
  </si>
  <si>
    <t>000 0113 9200300 000 000</t>
  </si>
  <si>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Прочая закупка товаров, работ и услуг  для государственных нужд. Коммунальные услуги</t>
    </r>
  </si>
  <si>
    <t>000 0113 9200300 244 223</t>
  </si>
  <si>
    <t>000 0113 9200300 244 226</t>
  </si>
  <si>
    <t xml:space="preserve"> Прочие расходы</t>
  </si>
  <si>
    <t>000 0113 9200300 244 290</t>
  </si>
  <si>
    <t>Уплата прочих налогов исборов и иных платежей.Прочие расходы</t>
  </si>
  <si>
    <t>000 0113 9200301 852 290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</si>
  <si>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</si>
  <si>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</si>
  <si>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</si>
  <si>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</si>
  <si>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Фонд оплаты труда государственных (муниципальных) органов и взносы  по обязательному социальному страхованию</t>
  </si>
  <si>
    <t>000 0203 9905118 121 211</t>
  </si>
  <si>
    <t>000 0203 9905118 121 213</t>
  </si>
  <si>
    <t xml:space="preserve"> Иные выплаты персоналу государственных (муниципальных) органов,за исключением фонда оплаты</t>
  </si>
  <si>
    <t>000 0203 9905118 122 222</t>
  </si>
  <si>
    <t>000 0203 9905118 242 221</t>
  </si>
  <si>
    <t xml:space="preserve"> Прочая закупка товаров, работ и услуг  для государственных нужд. Коммунальные услуги</t>
  </si>
  <si>
    <t>000 0203 9905118 244 223</t>
  </si>
  <si>
    <t>НАЦИОНАЛЬНАЯ БЕЗОПАСНОСТЬ И ПРАВООХРАНИТЕЛЬНАЯ ДЕЯТЕЛЬНОСТЬ</t>
  </si>
  <si>
    <t>000 0300 0000000 000 000</t>
  </si>
  <si>
    <t xml:space="preserve">Муниципальная программа "Безопасность на территории городского поселения Белоозерский на 2015-2019 годы" </t>
  </si>
  <si>
    <t>000 0309 0100000 000 000</t>
  </si>
  <si>
    <t>Подпрограмма "Развитие и совершенствование системы гражданской обороны,защиты населения от чрезвычайных ситуаций природного и техногенного характера"</t>
  </si>
  <si>
    <t>000 0309 0110000 000 000</t>
  </si>
  <si>
    <t>Осуществление мероприятий по обеспечению безопасности людей на водных объектах. Прочая закупка товаров, работ и услуг  для государственных нужд. Прочие работы, услуги</t>
  </si>
  <si>
    <t>000 0309 0110110 244 226</t>
  </si>
  <si>
    <t>000 0309 0110110 244 340</t>
  </si>
  <si>
    <t xml:space="preserve"> Организация и осуществление мероприятий по гражданской обороне. Иные межбюджетные трансферты. Перечисления другим бюджетам бюджетной системы Российской Федерации</t>
  </si>
  <si>
    <t>000 0309 0110120 540 251</t>
  </si>
  <si>
    <t>Создание, содержание и организация деятельности аварийно-спасательных службИные межбюджетные трансферты. Перечисления другим бюджетам бюджетной системы Российской Федерации</t>
  </si>
  <si>
    <t>000 0309 0110130 540 251</t>
  </si>
  <si>
    <t>Участие в предупреждении и ликвидации последствий чрезвычайных ситуаций в границах поселения. Иные межбюджетные трансферты. Перечисления другим бюджетам бюджетной системы Российской Федерации</t>
  </si>
  <si>
    <t>000 0309 0110140 540 251</t>
  </si>
  <si>
    <t xml:space="preserve"> Прочая закупка товаров, работ и услуг  для государственных нужд. Прочие услуги</t>
  </si>
  <si>
    <t>000 0309 0110140 244 226</t>
  </si>
  <si>
    <t>Другие вопросы в области национальной безопасности и правоохранительной деятельности</t>
  </si>
  <si>
    <t>000 0314 0000000 000 000</t>
  </si>
  <si>
    <t>000 0314 0100000 000 000</t>
  </si>
  <si>
    <t>Подпрограмма "Обеспечение национальной безопасности и правоохранительной деятельности, профилактика терроризма и экстремизма"</t>
  </si>
  <si>
    <t>000 0314 0120000 000 000</t>
  </si>
  <si>
    <t>Организация видеонаблюдения в муниципальных учреждениях. Прочая закупка товаров, работ и услуг  для государственных нужд. Прочие работы, услуги</t>
  </si>
  <si>
    <t>000 0314 0120210 244 226</t>
  </si>
  <si>
    <t>Участие в профилактике терроризма и экстремизма, а так же в минимизации и (или) ликвидации последствий проявления терроризма и экстремизма. Прочая закупка товаров, работ и услуг  для государственных нужд. Увеличение стоимости материальных запасов</t>
  </si>
  <si>
    <t>000 0314 0120230 244 340</t>
  </si>
  <si>
    <t>Мероприятия по организации первичных мер пожарной безопасности. Прочая закупка товаров, работ и услуг  для государственных нужд. Увеличение стоимости материальных запасов</t>
  </si>
  <si>
    <t>000 0314 0120240 244 340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</si>
  <si>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</si>
  <si>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</si>
  <si>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</si>
  <si>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</si>
  <si>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Муниципальная программа "Развитие автомобильных дорог и осуществление дорожной деятельности на территории муниципального образования "Городское поселение Белоозерский" в части  содержания, модернизации, капитального ремонта и ремонта автомобильных дорог общего пользования местного значения, внутриквартальных дорог (проездов) и тротуаров на 2015-2019 годы"</t>
  </si>
  <si>
    <t>000 0409 0200000 000 000</t>
  </si>
  <si>
    <t>Подпрограмма "Ремонт и содержание ,модернизация и капитальный ремонт автомобильных дорог общего пользования местного значения"</t>
  </si>
  <si>
    <t>000 0409 0210000 000 000</t>
  </si>
  <si>
    <t>Содержание и ремонт автомобильных дорог общего пользования местного значения. Субсидии юридическим лицам (кроме коммерческих организаций) индивидуальным предпринимателям,физическим лицам. Безвозмездные перечисления государственным и муниципальным организациям</t>
  </si>
  <si>
    <t>000 0409 0210110 810 241</t>
  </si>
  <si>
    <t>Приобретение дорожной техники. Прочая закупка товаров, работ и услуг  для государственных нужд. Увеличение стоимости основных средств</t>
  </si>
  <si>
    <t>000 0409 0210120 244 310</t>
  </si>
  <si>
    <t>Подпрограмма "Проектирование и строительство автомобильных дорог общего пользования местного значения"</t>
  </si>
  <si>
    <t>000 0409 0230000 000 000</t>
  </si>
  <si>
    <t>Проектирование дорог  общего пользования. Прочая закупка товаров, работ и услуг  для государственных нужд. Прочие работы, услуги</t>
  </si>
  <si>
    <t>000 0409 0230310 244 226</t>
  </si>
  <si>
    <t>Строительство дорог  общего пользования. Прочая закупка товаров, работ и услуг  для государственных нужд. Работы, услуги по содержанию имущества</t>
  </si>
  <si>
    <t>000 0409 0230320 244 225</t>
  </si>
  <si>
    <t>Другие вопросы в области национальной экономики</t>
  </si>
  <si>
    <t>000 0412 0000000 000 000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</si>
  <si>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2015-2019годы"</t>
  </si>
  <si>
    <t>000 0412 0400000 000 000</t>
  </si>
  <si>
    <t>Подпрограмма "Организация мест захоронения"</t>
  </si>
  <si>
    <t>000 0412 0450000 000 000</t>
  </si>
  <si>
    <t>Расходы на транспортировку в морг умерших, не имеющих супруга, близких и иных родственников, а так же умерших других категорий для производства судебно-медицинской экспертизы. Прочая закупка товаров, работ и услуг  для государственных нужд. Прочие работы</t>
  </si>
  <si>
    <t>000 0412 0450520 244 226</t>
  </si>
  <si>
    <t>ЖИЛИЩНО-КОММУНАЛЬНОЕ ХОЗЯЙСТВО</t>
  </si>
  <si>
    <t>000 0500 0000000 000 000</t>
  </si>
  <si>
    <t>Жилищное хозяйство</t>
  </si>
  <si>
    <t>000 0501 0000000 000 000</t>
  </si>
  <si>
    <t>Муниципальная программа "Содержание и развитие жилищно-коммунального комплекса в городском поселении Белоозерский на 2015-2019 годы"</t>
  </si>
  <si>
    <t>000 0501 0300000 000 000</t>
  </si>
  <si>
    <t>Подпрограмма "Капитальный ремонт общего имущества многоквартирных домов муниципального образования "Городское поселение Белоозерский" Воскресенского муниципального района на 2015-2019 годы"</t>
  </si>
  <si>
    <t>000 0501 0310000 000 000</t>
  </si>
  <si>
    <t>Перечисление средств в Фонд капитального ремонта общего имущества многоквартирных домов. Прочая закупка товаров, работ и услуг  для государственных нужд. Работы, услуги по содержанию имущества</t>
  </si>
  <si>
    <t>000 0501 0310110 244 225</t>
  </si>
  <si>
    <t>Подпрограмма "Текущий ремонт общего имущества многоквартирных домов"</t>
  </si>
  <si>
    <t>000 0501 0320000 000 000</t>
  </si>
  <si>
    <t>Текущий ремонт общего имущества многоквартирных домов. Прочая закупка товаров, работ и услуг  для государственных нужд. Работы, услуги по содержанию имущества</t>
  </si>
  <si>
    <t>000 0501 0320210 244 225</t>
  </si>
  <si>
    <t>Коммунальное хозяйство</t>
  </si>
  <si>
    <t>000 0502 0000000 000 000</t>
  </si>
  <si>
    <t>000 0502 0300000 000 000</t>
  </si>
  <si>
    <t>Подпрограмма "Развитие систем коммунальной инфраструктуры"</t>
  </si>
  <si>
    <t>000 0502 0330000 000 000</t>
  </si>
  <si>
    <t xml:space="preserve">Погашение кредиторской задолженности предприятий жилищно-коммунального комплекса перед энергоснабжающими и ресурсоснабжающими организациями. Субсидии юридическим лицам (кроме коммерческих организаций) индивидуальным предпринимателям,физическим лицам. Безвозмездные перечисления государственным и муниципальным организациям </t>
  </si>
  <si>
    <t>000 0502 0330310 810 241</t>
  </si>
  <si>
    <t>Капитальный и текущий ремонт объектов коммунальной инфраструктуры. Прочая закупка товаров, работ и услуг  для государственных нужд. Прочие работы, услуги</t>
  </si>
  <si>
    <t>000 0502 0330320 244 226</t>
  </si>
  <si>
    <t>Благоустройство</t>
  </si>
  <si>
    <t>000 0503 0000000 000 000</t>
  </si>
  <si>
    <t>000 0503 0200000 000 000</t>
  </si>
  <si>
    <t>Подпрограмма "Ремонт и содержание модернизация и капитальный ремонт внутриквартальных дорог (проездов) и тротуаров.</t>
  </si>
  <si>
    <t>000 0503 0220000 000 000</t>
  </si>
  <si>
    <t>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</t>
  </si>
  <si>
    <t>000 0503 0220210 810 241</t>
  </si>
  <si>
    <t>000 0503 0400000 000 000</t>
  </si>
  <si>
    <t>Подпрограмма "Содержание,реконструкция,ремонт , приобретение и установка малых архитектурных форм.</t>
  </si>
  <si>
    <t>000 0503 0410000 000 000</t>
  </si>
  <si>
    <t xml:space="preserve"> Прочая закупка товаров, работ и услуг  для государственных нужд. Увеличение стоимости основных средств</t>
  </si>
  <si>
    <t>000 0503 0410110 244 310</t>
  </si>
  <si>
    <t>Содержание, реконструкция и ремонт малых архитектурных форм. Субсидии юридическим лицам (кроме коммерческих организаций) индивидуальным предпринимателям,физическим лицам. Безвозмездные перечисления государственным и муниципальным организациям</t>
  </si>
  <si>
    <t>000 0503 0410120 810 241</t>
  </si>
  <si>
    <t>Приобретение деревянных форм детского городка и установка по адресу: рабочий поселок Белоозерский, улица Молодежная, дом № 17, городское поселение Белоозерский Воскресенского муниципального района за счет субсидии Московской области. Прочая закупка товар</t>
  </si>
  <si>
    <t>000 0503 0410130 244 310</t>
  </si>
  <si>
    <t>Подпрограмма "Создание условий для массового отдыха жителей"</t>
  </si>
  <si>
    <t>000 0503 0420000 000 000</t>
  </si>
  <si>
    <t>Содержание береговых зон озер. Прочая закупка товаров, работ и услуг  для государственных нужд. Прочие работы, услуги</t>
  </si>
  <si>
    <t>000 0503 0420210 244 226</t>
  </si>
  <si>
    <t>Организация и проведение праздничных мероприятий. Прочая закупка товаров, работ и услуг  для государственных нужд. Прочие работы, услуги</t>
  </si>
  <si>
    <t>000 0503 0420220 244 226</t>
  </si>
  <si>
    <t>Организация и проведение праздничных мероприятий. Прочая закупка товаров, работ и услуг  для государственных нужд. Прочие расходы</t>
  </si>
  <si>
    <t>000 0503 0420220 244 290</t>
  </si>
  <si>
    <t>Организация и проведение праздничных мероприятий. Прочая закупка товаров, работ и услуг  для государственных нужд. Увеличение стоимости основных средств</t>
  </si>
  <si>
    <t>000 0503 0420220 244 310</t>
  </si>
  <si>
    <t>Подпрограмма "Организация озеления"</t>
  </si>
  <si>
    <t>000 0503 0430000 000 000</t>
  </si>
  <si>
    <t>Содержание и озеленение бульвара. Субсидии юридическим лицам (кроме государственных учреждений) и физическим лицам- производителям товаров, работ, услуг. Безвозмездные перечисления государственным и муниципальным организациям</t>
  </si>
  <si>
    <t>000 0503 0430310 810 241</t>
  </si>
  <si>
    <t>Формовочная обрезка и валка аварийных деревьев, реконструкция зеленых насаждений в жилых, парковых и рекреационных зонах. Прочая закупка товаров, работ и услуг  для государственных нужд. Прочие работы, услуги</t>
  </si>
  <si>
    <t>000 0503 0430320 244 226</t>
  </si>
  <si>
    <t>Подпрограмма "Содержание территории населенных пунктов"</t>
  </si>
  <si>
    <t>000 0503 0440000 000 000</t>
  </si>
  <si>
    <t>Поддержание экологического и санитарного состояния. Прочая закупка товаров, работ и услуг  для государственных нужд. Прочие работы, услуги</t>
  </si>
  <si>
    <t>000 0503 0440410 244 226</t>
  </si>
  <si>
    <t>Поддержание экологического и санитарного состояния. Субсидии юридическим лицам (кроме коммерческих организаций) индивидуальным предпринимателям,физическим лицам. Безвозмездные перечисления государственным и муниципальным организациям</t>
  </si>
  <si>
    <t>000 0503 0440410 810 241</t>
  </si>
  <si>
    <t>Содержание и ремонт памятников и мемориалов. Прочая закупка товаров, работ и услуг  для государственных нужд. Работы, услуги по содержанию имущества</t>
  </si>
  <si>
    <t>000 0503 0440420 244 225</t>
  </si>
  <si>
    <t>Текущий ремонт колодцев в населенных пунктах. Прочая закупка товаров, работ и услуг  для государственных нужд. Работы, услуги по содержанию имущества</t>
  </si>
  <si>
    <t>000 0503 0440430 244 225</t>
  </si>
  <si>
    <t>Подпрограмма "Организация и содержание мест захоронений"</t>
  </si>
  <si>
    <t>000 0503 0450000 000 000</t>
  </si>
  <si>
    <t>Организация и содержание мест захоронений. Субсидии юридическим лицам (кроме коммерческих организаций) индивидуальным предпринимателям,физическим лицам. Безвозмездные перечисления государственным и муниципальным организациям</t>
  </si>
  <si>
    <t>000 0503 0450510 810 241</t>
  </si>
  <si>
    <t>Подпрограмма " Оформление въездной зоны в поселок Белоозерский с устройством постамента для установки МиГ-23 БК"</t>
  </si>
  <si>
    <t>000 0503 0460000 000 000</t>
  </si>
  <si>
    <t>Устройство фундамента под постамент для МиГ - 23БК. Прочая закупка товаров, работ и услуг  для государственных нужд. Работы, услуги по содержанию имущества</t>
  </si>
  <si>
    <t>000 0503 0460610 244 225</t>
  </si>
  <si>
    <t>Установка МиГ - 23 БК на постамент. Прочая закупка товаров, работ и услуг  для государственных нужд. Прочие работы, услуги</t>
  </si>
  <si>
    <t>000 0503 0460620 244 226</t>
  </si>
  <si>
    <t>Подпрограмма "Благоустроенный двор, благоустроенный подъезд"</t>
  </si>
  <si>
    <t>000 0503 0470000 000 000</t>
  </si>
  <si>
    <t>Приобретение малых архитектурных форм для благоустройства придомовых территорий. Прочая закупка товаров, работ и услуг  для государственных нужд. Увеличение стоимости основных средств</t>
  </si>
  <si>
    <t>000 0503 0470710 244 310</t>
  </si>
  <si>
    <t>Подпрограмма "Организация зон отдыха на оз.Белое и оз.Островное"</t>
  </si>
  <si>
    <t>000 0503 0480000 000 000</t>
  </si>
  <si>
    <t>Оснащение зон отдыха. Прочая закупка товаров, работ и услуг  для государственных нужд. Прочие работы, услуги</t>
  </si>
  <si>
    <t>000 0503 0480810 244 226</t>
  </si>
  <si>
    <t>Оснащение зон отдыха. Прочая закупка товаров, работ и услуг  для государственных нужд. Увеличение стоимости основных средств</t>
  </si>
  <si>
    <t>000 0503 0480810 244 310</t>
  </si>
  <si>
    <t>Муниципальная программа "Энергосбережение и повышение энергетической эффективности в городском поселении Белоозерский на 2015-2019 годы"</t>
  </si>
  <si>
    <t>000 0503 1100000 000 000</t>
  </si>
  <si>
    <t>Подпрограмма "Уличное освещение"</t>
  </si>
  <si>
    <t>000 0503 1110000 000 000</t>
  </si>
  <si>
    <t>Обеспечение функционирования сетей уличного освещения. Прочая закупка товаров, работ и услуг  для государственных нужд. Коммунальные услуги</t>
  </si>
  <si>
    <t>000 0503 1110110 244 223</t>
  </si>
  <si>
    <t xml:space="preserve"> Субсидии юридическим лицам (кроме коммерческих организаций) индивидуальным предпринимателям,физическим лицам. Безвозмездные перечисления государственным и муниципальным организациям</t>
  </si>
  <si>
    <t>000 0503 1110110 810 241</t>
  </si>
  <si>
    <t>Подпрограмма "Установка приборов учета энергоресурсов в муниципальных помещениях"</t>
  </si>
  <si>
    <t>000 0503 1120000 000 000</t>
  </si>
  <si>
    <t>Установка приборов учета ГВС, ХВС в муниципальных помещениях. Прочая закупка товаров, работ и услуг  для государственных нужд. Прочие работы, услуги</t>
  </si>
  <si>
    <t>000 0503 1120220 244 226</t>
  </si>
  <si>
    <t>ОБРАЗОВАНИЕ</t>
  </si>
  <si>
    <t>000 0700 0000000 000 000</t>
  </si>
  <si>
    <t>Молодежная политика и оздоровление детей</t>
  </si>
  <si>
    <t>000 0707 0000000 000 000</t>
  </si>
  <si>
    <t>Муниципальная программа "Реализация молодежной политики в городском поселении Белоозерский на 2015-2019 годы"</t>
  </si>
  <si>
    <t>000 0707 0500000 000 000</t>
  </si>
  <si>
    <t>Подпрограмма "Формирование духовно-нравственных ценностей и гражданской культуры молодежи"</t>
  </si>
  <si>
    <t>000 0707 0510000 000 000</t>
  </si>
  <si>
    <t>Мероприятия по гражданско-патриотическому, духовно-нравственному воспитанию молодежи. Прочая закупка товаров, работ и услуг  для государственных нужд. Прочие работы, услуги</t>
  </si>
  <si>
    <t>000 0707 0510110 244 226</t>
  </si>
  <si>
    <t>КУЛЬТУРА, КИНЕМАТОГРАФИЯ</t>
  </si>
  <si>
    <t>000 0800 0000000 000 000</t>
  </si>
  <si>
    <t>Культура</t>
  </si>
  <si>
    <t>000 0801 0000000 000 000</t>
  </si>
  <si>
    <t>Муниципальная программа "Развитие культуры в городском поселении Белоозерский на 2015-2019 годы"</t>
  </si>
  <si>
    <t>000 0801 0600000 000 000</t>
  </si>
  <si>
    <t>Подпрограмма "Организация культурно-досуговой деятельности"</t>
  </si>
  <si>
    <t>000 0801 0610000 000 000</t>
  </si>
  <si>
    <t>Обеспечение деятельности БМБУ "ДК Гармония". Субсидии бюджетным учреждениям на финансовое обеспечение государственного задания на оказание государственных услуг ( выполнение работ). Безвозмездные перечисления государственным и муниципальным организациям</t>
  </si>
  <si>
    <t>000 0801 0610110 611 241</t>
  </si>
  <si>
    <t>Подпрограмма "Модернизация материально-технической базы муниципальных учреждений культуры"</t>
  </si>
  <si>
    <t>000 0801 0620000 000 000</t>
  </si>
  <si>
    <t>Субсидия бюджетному учреждению БМБУ "ДК Гармония" на иные цели. Субсидии бюджетным учреждениям на иные цели. Безвозмездные перечисления государственным и муниципальным организациям</t>
  </si>
  <si>
    <t>000 0801 0620210 612 241</t>
  </si>
  <si>
    <t>Подпрограмма "Организация библиотечного обслуживания населения, комплектование библиотечных фондов"</t>
  </si>
  <si>
    <t>000 0801 0630000 000 000</t>
  </si>
  <si>
    <t>Организация библиотечного обслуживания населения, комплектование библиотечных фондов. Иные межбюджетные трансферты. Перечисления другим бюджетам бюджетной системы Российской Федерации</t>
  </si>
  <si>
    <t>000 0801 0630310 540 251</t>
  </si>
  <si>
    <t>СОЦИАЛЬНАЯ ПОЛИТИКА</t>
  </si>
  <si>
    <t>000 1000 0000000 000 000</t>
  </si>
  <si>
    <t>Пенсионное обеспечение</t>
  </si>
  <si>
    <t>000 1001 0000000 000 000</t>
  </si>
  <si>
    <t>Доплаты к пенсиям муниципальных служащих. Пособия, компенсации, меры социальной поддержки по публичным нормативным обязательствам. Пенсии, пособия, выплачиваемые организациями сектора государственного управления</t>
  </si>
  <si>
    <t>000 1001 9100700 321 263</t>
  </si>
  <si>
    <t>Социальное обеспечение населения</t>
  </si>
  <si>
    <t>000 1003 0000000 000 000</t>
  </si>
  <si>
    <t>Муниципальная программа "Обеспечение жильем молодых семей в городском поселении Белоозерский на 2015-2018 годы"</t>
  </si>
  <si>
    <t>000 1003 0700000 000 000</t>
  </si>
  <si>
    <t xml:space="preserve">Подпрограмма "Предоставление социальной выплаты участникам программы. </t>
  </si>
  <si>
    <t>000 1003 0720000 000 000</t>
  </si>
  <si>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Субсидии гражданам на приобретение жилья. Пособия по социальной помощи населению</t>
    </r>
  </si>
  <si>
    <t>000 1003 0720220 322 262</t>
  </si>
  <si>
    <t>Другие вопросы в области социальной политики</t>
  </si>
  <si>
    <t>000 1006 0000000 000 000</t>
  </si>
  <si>
    <t>Муниципальная программа "Доступная среда муниципального образования "Городское поселение Белоозерский Воскресенского муниципального района Московской области на 2015-2019 годы"</t>
  </si>
  <si>
    <t>000 1006 0800000 000 000</t>
  </si>
  <si>
    <t>Подпрограмма "Создание доступной среды жизнедеятельности инвалидов и других маломобильных групп населения"</t>
  </si>
  <si>
    <t>000 1006 0820000 000 000</t>
  </si>
  <si>
    <t>Обеспечение беспрепятственного доступа к объектам поселковой инфраструктуры. Приобретение товаров, работ, услуг в пользу граждан в целях их социального обеспечения. Работы, услуги по содержанию имущества</t>
  </si>
  <si>
    <t>000 1006 0820210 323 225</t>
  </si>
  <si>
    <t>ФИЗИЧЕСКАЯ КУЛЬТУРА И СПОРТ</t>
  </si>
  <si>
    <t>000 1100 0000000 000 000</t>
  </si>
  <si>
    <t>Физическая культура</t>
  </si>
  <si>
    <t>000 1101 0000000 000 000</t>
  </si>
  <si>
    <t xml:space="preserve">Муниципальная программа "Развитие физической культуры и спорта на территории муниципального образования"Городское поселение Белоозерский Воскресенского муниципального района Московской области  на 2015-2019 годы" </t>
  </si>
  <si>
    <t>000 1101 0900000 000 000</t>
  </si>
  <si>
    <t>Подпрограмма "Создание условий для развития физической культуры и спорта"</t>
  </si>
  <si>
    <t>000 1101 0910000 000 000</t>
  </si>
  <si>
    <t>Обеспечение деятельности МКУ "БСЦ Спарта". Фонд оплаты труда и страховые взносы. Заработная плата</t>
  </si>
  <si>
    <t>000 1101 0910110 111 211</t>
  </si>
  <si>
    <t>000 1101 0910110 111 213</t>
  </si>
  <si>
    <t>Иные выплаты персоналу государственных (муниципальных) органов,за исключением фонда оплаты труда. Прочие выплаты</t>
  </si>
  <si>
    <t>000 1101 0910110 122 212</t>
  </si>
  <si>
    <t>000 1101 0910110 242 221</t>
  </si>
  <si>
    <t>000 1101 0910110 242 226</t>
  </si>
  <si>
    <t>000 1101 0910110 242 340</t>
  </si>
  <si>
    <t>000 1101 0910110 244 223</t>
  </si>
  <si>
    <t>Работы, услуги по содержанию имущества</t>
  </si>
  <si>
    <t>000 1101 0910110 244 225</t>
  </si>
  <si>
    <t>000 1101 0910110 244 340</t>
  </si>
  <si>
    <t>000 1101 0910110 851 290</t>
  </si>
  <si>
    <t>Проведение физкультурно массовых и спортивных мероприятий. Прочая закупка товаров, работ и услуг  для государственных нужд. Прочие расходы</t>
  </si>
  <si>
    <t>000 1101 0910120 244 290</t>
  </si>
  <si>
    <t>Подпрограмма "Развитие и укрепление материально-технической базы и спортивной инфраструктуры"</t>
  </si>
  <si>
    <t>000 1101 0920000  000 000</t>
  </si>
  <si>
    <t>Развитие материально-технической базы и спортивной инфраструктуры. Прочая закупка товаров, работ и услуг  для государственных нужд. Прочие работы, услуги</t>
  </si>
  <si>
    <t>000 1101 0920210 244 226</t>
  </si>
  <si>
    <t>000 1101 0920210 244 310</t>
  </si>
  <si>
    <t>000 1101 0920210 244 340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</si>
  <si>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</si>
  <si>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</si>
  <si>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</si>
  <si>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</si>
  <si>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Процентные платежи по муниципальному долгу. Прочие расходы. Прочие расходы</t>
  </si>
  <si>
    <t>000 1301 9100800 730 290</t>
  </si>
  <si>
    <t>Результат исполнения бюджета (дефицит "--", профицит "+")</t>
  </si>
  <si>
    <t>000 7900 0000000 000 000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</si>
</sst>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\ 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9"/>
      <name val="Arial Cyr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7" fillId="0" borderId="0" xfId="0" applyNumberFormat="1" applyFont="1" applyAlignment="1">
      <alignment horizontal="right"/>
    </xf>
    <xf numFmtId="49" fontId="11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9" fillId="0" borderId="14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4" fillId="0" borderId="17" xfId="0" applyNumberFormat="1" applyFont="1" applyBorder="1" applyAlignment="1">
      <alignment horizontal="center"/>
    </xf>
    <xf numFmtId="0" fontId="12" fillId="0" borderId="14" xfId="0" applyFont="1" applyBorder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2" fillId="33" borderId="14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178" fontId="4" fillId="0" borderId="12" xfId="0" applyNumberFormat="1" applyFont="1" applyBorder="1" applyAlignment="1">
      <alignment/>
    </xf>
    <xf numFmtId="178" fontId="4" fillId="0" borderId="22" xfId="0" applyNumberFormat="1" applyFont="1" applyBorder="1" applyAlignment="1" applyProtection="1">
      <alignment/>
      <protection locked="0"/>
    </xf>
    <xf numFmtId="49" fontId="5" fillId="0" borderId="2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178" fontId="12" fillId="0" borderId="12" xfId="0" applyNumberFormat="1" applyFont="1" applyFill="1" applyBorder="1" applyAlignment="1" applyProtection="1">
      <alignment horizontal="right"/>
      <protection locked="0"/>
    </xf>
    <xf numFmtId="178" fontId="12" fillId="0" borderId="12" xfId="0" applyNumberFormat="1" applyFont="1" applyFill="1" applyBorder="1" applyAlignment="1">
      <alignment horizontal="right"/>
    </xf>
    <xf numFmtId="178" fontId="17" fillId="0" borderId="12" xfId="0" applyNumberFormat="1" applyFont="1" applyFill="1" applyBorder="1" applyAlignment="1">
      <alignment horizontal="right"/>
    </xf>
    <xf numFmtId="178" fontId="17" fillId="0" borderId="10" xfId="0" applyNumberFormat="1" applyFont="1" applyFill="1" applyBorder="1" applyAlignment="1">
      <alignment horizontal="right"/>
    </xf>
    <xf numFmtId="180" fontId="17" fillId="0" borderId="10" xfId="0" applyNumberFormat="1" applyFont="1" applyFill="1" applyBorder="1" applyAlignment="1">
      <alignment horizontal="right"/>
    </xf>
    <xf numFmtId="180" fontId="12" fillId="0" borderId="25" xfId="0" applyNumberFormat="1" applyFont="1" applyFill="1" applyBorder="1" applyAlignment="1">
      <alignment horizontal="right"/>
    </xf>
    <xf numFmtId="180" fontId="12" fillId="0" borderId="12" xfId="0" applyNumberFormat="1" applyFont="1" applyFill="1" applyBorder="1" applyAlignment="1">
      <alignment horizontal="right"/>
    </xf>
    <xf numFmtId="180" fontId="12" fillId="0" borderId="14" xfId="0" applyNumberFormat="1" applyFont="1" applyFill="1" applyBorder="1" applyAlignment="1">
      <alignment horizontal="right"/>
    </xf>
    <xf numFmtId="180" fontId="12" fillId="0" borderId="12" xfId="0" applyNumberFormat="1" applyFont="1" applyFill="1" applyBorder="1" applyAlignment="1" applyProtection="1">
      <alignment horizontal="right"/>
      <protection locked="0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>
      <alignment horizontal="right"/>
    </xf>
    <xf numFmtId="180" fontId="4" fillId="0" borderId="26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10" xfId="0" applyNumberFormat="1" applyFont="1" applyBorder="1" applyAlignment="1">
      <alignment horizontal="right"/>
    </xf>
    <xf numFmtId="180" fontId="4" fillId="0" borderId="25" xfId="0" applyNumberFormat="1" applyFont="1" applyBorder="1" applyAlignment="1">
      <alignment horizontal="right"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22" xfId="0" applyNumberFormat="1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49" fontId="47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9" fontId="56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6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wrapText="1"/>
    </xf>
    <xf numFmtId="181" fontId="56" fillId="0" borderId="12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49" fontId="11" fillId="0" borderId="12" xfId="0" applyNumberFormat="1" applyFont="1" applyBorder="1" applyAlignment="1">
      <alignment vertical="center" wrapText="1"/>
    </xf>
    <xf numFmtId="49" fontId="11" fillId="0" borderId="28" xfId="0" applyNumberFormat="1" applyFont="1" applyBorder="1" applyAlignment="1">
      <alignment vertical="center" wrapText="1"/>
    </xf>
    <xf numFmtId="49" fontId="11" fillId="0" borderId="22" xfId="0" applyNumberFormat="1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49" fontId="20" fillId="0" borderId="22" xfId="0" applyNumberFormat="1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1" fontId="5" fillId="0" borderId="13" xfId="0" applyNumberFormat="1" applyFont="1" applyBorder="1" applyAlignment="1">
      <alignment vertical="center" wrapText="1"/>
    </xf>
    <xf numFmtId="180" fontId="9" fillId="0" borderId="13" xfId="0" applyNumberFormat="1" applyFont="1" applyBorder="1" applyAlignment="1" applyProtection="1">
      <alignment vertical="center" wrapText="1"/>
      <protection locked="0"/>
    </xf>
    <xf numFmtId="180" fontId="9" fillId="0" borderId="13" xfId="0" applyNumberFormat="1" applyFont="1" applyBorder="1" applyAlignment="1">
      <alignment vertical="center" wrapText="1"/>
    </xf>
    <xf numFmtId="180" fontId="9" fillId="0" borderId="29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0" fontId="9" fillId="0" borderId="30" xfId="0" applyNumberFormat="1" applyFont="1" applyBorder="1" applyAlignment="1" applyProtection="1">
      <alignment vertical="center" wrapText="1"/>
      <protection locked="0"/>
    </xf>
    <xf numFmtId="180" fontId="9" fillId="0" borderId="31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80" fontId="21" fillId="0" borderId="30" xfId="0" applyNumberFormat="1" applyFont="1" applyBorder="1" applyAlignment="1" applyProtection="1">
      <alignment vertical="center" wrapText="1"/>
      <protection locked="0"/>
    </xf>
    <xf numFmtId="180" fontId="21" fillId="0" borderId="12" xfId="0" applyNumberFormat="1" applyFont="1" applyBorder="1" applyAlignment="1" applyProtection="1">
      <alignment vertical="center" wrapText="1"/>
      <protection locked="0"/>
    </xf>
    <xf numFmtId="180" fontId="21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80" fontId="4" fillId="0" borderId="30" xfId="0" applyNumberFormat="1" applyFont="1" applyBorder="1" applyAlignment="1" applyProtection="1">
      <alignment vertical="center" wrapText="1"/>
      <protection locked="0"/>
    </xf>
    <xf numFmtId="180" fontId="4" fillId="0" borderId="12" xfId="0" applyNumberFormat="1" applyFont="1" applyBorder="1" applyAlignment="1" applyProtection="1">
      <alignment vertical="center" wrapText="1"/>
      <protection locked="0"/>
    </xf>
    <xf numFmtId="180" fontId="4" fillId="0" borderId="14" xfId="0" applyNumberFormat="1" applyFont="1" applyBorder="1" applyAlignment="1">
      <alignment vertical="center" wrapText="1"/>
    </xf>
    <xf numFmtId="180" fontId="5" fillId="0" borderId="30" xfId="0" applyNumberFormat="1" applyFont="1" applyBorder="1" applyAlignment="1" applyProtection="1">
      <alignment vertical="center" wrapText="1"/>
      <protection locked="0"/>
    </xf>
    <xf numFmtId="180" fontId="5" fillId="0" borderId="12" xfId="0" applyNumberFormat="1" applyFont="1" applyBorder="1" applyAlignment="1" applyProtection="1">
      <alignment vertical="center" wrapText="1"/>
      <protection locked="0"/>
    </xf>
    <xf numFmtId="180" fontId="5" fillId="0" borderId="14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78" fontId="21" fillId="0" borderId="12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>
      <alignment vertical="center" wrapText="1"/>
    </xf>
    <xf numFmtId="178" fontId="5" fillId="0" borderId="12" xfId="0" applyNumberFormat="1" applyFont="1" applyBorder="1" applyAlignment="1" applyProtection="1">
      <alignment vertical="center" wrapText="1"/>
      <protection locked="0"/>
    </xf>
    <xf numFmtId="178" fontId="4" fillId="0" borderId="30" xfId="0" applyNumberFormat="1" applyFont="1" applyBorder="1" applyAlignment="1" applyProtection="1">
      <alignment vertical="center" wrapText="1"/>
      <protection locked="0"/>
    </xf>
    <xf numFmtId="178" fontId="4" fillId="0" borderId="12" xfId="0" applyNumberFormat="1" applyFont="1" applyBorder="1" applyAlignment="1" applyProtection="1">
      <alignment vertical="center" wrapText="1"/>
      <protection locked="0"/>
    </xf>
    <xf numFmtId="178" fontId="4" fillId="0" borderId="14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72" fontId="5" fillId="0" borderId="30" xfId="0" applyNumberFormat="1" applyFont="1" applyBorder="1" applyAlignment="1" applyProtection="1">
      <alignment vertical="center" wrapText="1"/>
      <protection locked="0"/>
    </xf>
    <xf numFmtId="180" fontId="4" fillId="0" borderId="30" xfId="0" applyNumberFormat="1" applyFont="1" applyBorder="1" applyAlignment="1" applyProtection="1">
      <alignment vertical="center" wrapText="1"/>
      <protection locked="0"/>
    </xf>
    <xf numFmtId="180" fontId="4" fillId="0" borderId="12" xfId="0" applyNumberFormat="1" applyFont="1" applyBorder="1" applyAlignment="1" applyProtection="1">
      <alignment vertical="center" wrapText="1"/>
      <protection locked="0"/>
    </xf>
    <xf numFmtId="180" fontId="4" fillId="0" borderId="14" xfId="0" applyNumberFormat="1" applyFont="1" applyBorder="1" applyAlignment="1">
      <alignment vertical="center" wrapText="1"/>
    </xf>
    <xf numFmtId="178" fontId="21" fillId="0" borderId="30" xfId="0" applyNumberFormat="1" applyFont="1" applyBorder="1" applyAlignment="1" applyProtection="1">
      <alignment vertical="center" wrapText="1"/>
      <protection locked="0"/>
    </xf>
    <xf numFmtId="180" fontId="21" fillId="0" borderId="31" xfId="0" applyNumberFormat="1" applyFont="1" applyBorder="1" applyAlignment="1">
      <alignment vertical="center" wrapText="1"/>
    </xf>
    <xf numFmtId="180" fontId="4" fillId="0" borderId="31" xfId="0" applyNumberFormat="1" applyFont="1" applyBorder="1" applyAlignment="1">
      <alignment vertical="center" wrapText="1"/>
    </xf>
    <xf numFmtId="180" fontId="4" fillId="0" borderId="31" xfId="0" applyNumberFormat="1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80" fontId="7" fillId="0" borderId="10" xfId="0" applyNumberFormat="1" applyFont="1" applyBorder="1" applyAlignment="1" applyProtection="1">
      <alignment vertical="center" wrapText="1"/>
      <protection locked="0"/>
    </xf>
    <xf numFmtId="180" fontId="7" fillId="0" borderId="34" xfId="0" applyNumberFormat="1" applyFont="1" applyBorder="1" applyAlignment="1" applyProtection="1">
      <alignment vertical="center" wrapText="1"/>
      <protection locked="0"/>
    </xf>
    <xf numFmtId="180" fontId="7" fillId="0" borderId="25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showGridLines="0" view="pageBreakPreview" zoomScale="60" zoomScalePageLayoutView="0" workbookViewId="0" topLeftCell="A55">
      <selection activeCell="J66" sqref="J66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8"/>
      <c r="B1" s="3"/>
      <c r="C1" s="3"/>
      <c r="D1" s="3"/>
      <c r="E1" s="8"/>
      <c r="F1" s="5" t="s">
        <v>157</v>
      </c>
    </row>
    <row r="2" spans="1:6" ht="15">
      <c r="A2" s="152" t="s">
        <v>120</v>
      </c>
      <c r="B2" s="153"/>
      <c r="C2" s="153"/>
      <c r="D2" s="153"/>
      <c r="E2" s="30" t="s">
        <v>37</v>
      </c>
      <c r="F2" s="46" t="s">
        <v>118</v>
      </c>
    </row>
    <row r="3" spans="1:6" ht="12.75">
      <c r="A3" s="154" t="s">
        <v>172</v>
      </c>
      <c r="B3" s="153"/>
      <c r="C3" s="153"/>
      <c r="D3" s="153"/>
      <c r="E3" s="31" t="s">
        <v>38</v>
      </c>
      <c r="F3" s="47" t="s">
        <v>175</v>
      </c>
    </row>
    <row r="4" spans="1:6" ht="12.75">
      <c r="A4" s="23" t="s">
        <v>41</v>
      </c>
      <c r="B4" s="21"/>
      <c r="C4" s="22"/>
      <c r="D4" s="21"/>
      <c r="E4" s="31" t="s">
        <v>39</v>
      </c>
      <c r="F4" s="47" t="s">
        <v>169</v>
      </c>
    </row>
    <row r="5" spans="1:6" ht="31.5" customHeight="1">
      <c r="A5" s="155" t="s">
        <v>173</v>
      </c>
      <c r="B5" s="156"/>
      <c r="C5" s="156"/>
      <c r="D5" s="156"/>
      <c r="E5" s="31" t="s">
        <v>42</v>
      </c>
      <c r="F5" s="47" t="s">
        <v>171</v>
      </c>
    </row>
    <row r="6" spans="1:6" ht="24">
      <c r="A6" s="45" t="s">
        <v>101</v>
      </c>
      <c r="B6" s="155" t="s">
        <v>174</v>
      </c>
      <c r="C6" s="156"/>
      <c r="D6" s="156"/>
      <c r="E6" s="31" t="s">
        <v>2</v>
      </c>
      <c r="F6" s="48" t="s">
        <v>170</v>
      </c>
    </row>
    <row r="7" spans="1:6" ht="12.75">
      <c r="A7" s="23" t="s">
        <v>140</v>
      </c>
      <c r="B7" s="23"/>
      <c r="C7" s="23"/>
      <c r="D7" s="24"/>
      <c r="E7" s="32"/>
      <c r="F7" s="49"/>
    </row>
    <row r="8" spans="1:6" ht="13.5" thickBot="1">
      <c r="A8" s="7" t="s">
        <v>154</v>
      </c>
      <c r="B8" s="7"/>
      <c r="C8" s="7"/>
      <c r="D8" s="6"/>
      <c r="E8" s="31" t="s">
        <v>40</v>
      </c>
      <c r="F8" s="50" t="s">
        <v>153</v>
      </c>
    </row>
    <row r="9" spans="1:6" ht="12.75">
      <c r="A9" s="149" t="s">
        <v>43</v>
      </c>
      <c r="B9" s="150"/>
      <c r="C9" s="150"/>
      <c r="D9" s="150"/>
      <c r="E9" s="6"/>
      <c r="F9" s="9"/>
    </row>
    <row r="10" spans="1:6" ht="15">
      <c r="A10" s="36"/>
      <c r="B10" s="37"/>
      <c r="C10" s="37"/>
      <c r="D10" s="37"/>
      <c r="E10" s="6"/>
      <c r="F10" s="9"/>
    </row>
    <row r="11" spans="1:6" ht="38.25">
      <c r="A11" s="34" t="s">
        <v>136</v>
      </c>
      <c r="B11" s="34" t="s">
        <v>151</v>
      </c>
      <c r="C11" s="34" t="s">
        <v>106</v>
      </c>
      <c r="D11" s="34" t="s">
        <v>82</v>
      </c>
      <c r="E11" s="34" t="s">
        <v>139</v>
      </c>
      <c r="F11" s="34" t="s">
        <v>152</v>
      </c>
    </row>
    <row r="12" spans="1:6" ht="13.5" thickBot="1">
      <c r="A12" s="19">
        <v>1</v>
      </c>
      <c r="B12" s="5">
        <v>2</v>
      </c>
      <c r="C12" s="5">
        <v>3</v>
      </c>
      <c r="D12" s="4" t="s">
        <v>155</v>
      </c>
      <c r="E12" s="4" t="s">
        <v>156</v>
      </c>
      <c r="F12" s="4" t="s">
        <v>137</v>
      </c>
    </row>
    <row r="13" spans="1:6" ht="12.75">
      <c r="A13" s="60" t="s">
        <v>142</v>
      </c>
      <c r="B13" s="61" t="s">
        <v>141</v>
      </c>
      <c r="C13" s="62" t="s">
        <v>143</v>
      </c>
      <c r="D13" s="72">
        <v>117951990</v>
      </c>
      <c r="E13" s="73">
        <v>21541181.18</v>
      </c>
      <c r="F13" s="74">
        <v>96410808.82</v>
      </c>
    </row>
    <row r="14" spans="1:6" ht="15.75" customHeight="1">
      <c r="A14" s="52" t="s">
        <v>160</v>
      </c>
      <c r="B14" s="44" t="s">
        <v>141</v>
      </c>
      <c r="C14" s="55" t="s">
        <v>121</v>
      </c>
      <c r="D14" s="71">
        <v>115995990</v>
      </c>
      <c r="E14" s="69">
        <v>21815549.94</v>
      </c>
      <c r="F14" s="70">
        <v>94180440.06</v>
      </c>
    </row>
    <row r="15" spans="1:6" ht="15.75" customHeight="1">
      <c r="A15" s="52" t="s">
        <v>27</v>
      </c>
      <c r="B15" s="44" t="s">
        <v>141</v>
      </c>
      <c r="C15" s="55" t="s">
        <v>28</v>
      </c>
      <c r="D15" s="71">
        <v>29339000</v>
      </c>
      <c r="E15" s="69">
        <v>4513694.15</v>
      </c>
      <c r="F15" s="70">
        <v>24825305.85</v>
      </c>
    </row>
    <row r="16" spans="1:6" ht="14.25" customHeight="1">
      <c r="A16" s="43" t="s">
        <v>55</v>
      </c>
      <c r="B16" s="44" t="s">
        <v>141</v>
      </c>
      <c r="C16" s="54" t="s">
        <v>56</v>
      </c>
      <c r="D16" s="71">
        <v>29339000</v>
      </c>
      <c r="E16" s="69">
        <v>4513694.15</v>
      </c>
      <c r="F16" s="70">
        <v>24825305.85</v>
      </c>
    </row>
    <row r="17" spans="1:6" ht="68.25" customHeight="1">
      <c r="A17" s="43" t="s">
        <v>45</v>
      </c>
      <c r="B17" s="44" t="s">
        <v>141</v>
      </c>
      <c r="C17" s="54" t="s">
        <v>57</v>
      </c>
      <c r="D17" s="71">
        <v>29144000</v>
      </c>
      <c r="E17" s="69">
        <v>4508586.82</v>
      </c>
      <c r="F17" s="70">
        <v>24635413.18</v>
      </c>
    </row>
    <row r="18" spans="1:6" ht="104.25" customHeight="1">
      <c r="A18" s="43" t="s">
        <v>104</v>
      </c>
      <c r="B18" s="44" t="s">
        <v>141</v>
      </c>
      <c r="C18" s="54" t="s">
        <v>114</v>
      </c>
      <c r="D18" s="71">
        <v>10000</v>
      </c>
      <c r="E18" s="69">
        <v>1615.73</v>
      </c>
      <c r="F18" s="70">
        <v>8384.27</v>
      </c>
    </row>
    <row r="19" spans="1:6" ht="45">
      <c r="A19" s="43" t="s">
        <v>21</v>
      </c>
      <c r="B19" s="44" t="s">
        <v>141</v>
      </c>
      <c r="C19" s="54" t="s">
        <v>54</v>
      </c>
      <c r="D19" s="71">
        <v>150000</v>
      </c>
      <c r="E19" s="69">
        <v>3491.6</v>
      </c>
      <c r="F19" s="70">
        <v>146508.4</v>
      </c>
    </row>
    <row r="20" spans="1:6" ht="80.25" customHeight="1">
      <c r="A20" s="43" t="s">
        <v>17</v>
      </c>
      <c r="B20" s="44" t="s">
        <v>141</v>
      </c>
      <c r="C20" s="54" t="s">
        <v>68</v>
      </c>
      <c r="D20" s="71">
        <v>35000</v>
      </c>
      <c r="E20" s="64"/>
      <c r="F20" s="70">
        <v>35000</v>
      </c>
    </row>
    <row r="21" spans="1:6" ht="33.75">
      <c r="A21" s="52" t="s">
        <v>91</v>
      </c>
      <c r="B21" s="44" t="s">
        <v>141</v>
      </c>
      <c r="C21" s="55" t="s">
        <v>92</v>
      </c>
      <c r="D21" s="71">
        <v>3957990</v>
      </c>
      <c r="E21" s="69">
        <v>429112.3</v>
      </c>
      <c r="F21" s="70">
        <v>3528877.7</v>
      </c>
    </row>
    <row r="22" spans="1:6" ht="33.75">
      <c r="A22" s="43" t="s">
        <v>93</v>
      </c>
      <c r="B22" s="44" t="s">
        <v>141</v>
      </c>
      <c r="C22" s="54" t="s">
        <v>94</v>
      </c>
      <c r="D22" s="71">
        <v>3957990</v>
      </c>
      <c r="E22" s="69">
        <v>429112.3</v>
      </c>
      <c r="F22" s="70">
        <v>3528877.7</v>
      </c>
    </row>
    <row r="23" spans="1:6" ht="67.5">
      <c r="A23" s="43" t="s">
        <v>165</v>
      </c>
      <c r="B23" s="44" t="s">
        <v>141</v>
      </c>
      <c r="C23" s="54" t="s">
        <v>99</v>
      </c>
      <c r="D23" s="71">
        <v>1462990</v>
      </c>
      <c r="E23" s="69">
        <v>161699.96</v>
      </c>
      <c r="F23" s="70">
        <v>1301290.04</v>
      </c>
    </row>
    <row r="24" spans="1:6" ht="81" customHeight="1">
      <c r="A24" s="43" t="s">
        <v>46</v>
      </c>
      <c r="B24" s="44" t="s">
        <v>141</v>
      </c>
      <c r="C24" s="54" t="s">
        <v>98</v>
      </c>
      <c r="D24" s="71">
        <v>31500</v>
      </c>
      <c r="E24" s="69">
        <v>3868.69</v>
      </c>
      <c r="F24" s="70">
        <v>27631.31</v>
      </c>
    </row>
    <row r="25" spans="1:6" ht="67.5">
      <c r="A25" s="43" t="s">
        <v>122</v>
      </c>
      <c r="B25" s="44" t="s">
        <v>141</v>
      </c>
      <c r="C25" s="54" t="s">
        <v>97</v>
      </c>
      <c r="D25" s="71">
        <v>2361500</v>
      </c>
      <c r="E25" s="69">
        <v>281426.35</v>
      </c>
      <c r="F25" s="70">
        <v>2080073.65</v>
      </c>
    </row>
    <row r="26" spans="1:6" ht="67.5">
      <c r="A26" s="43" t="s">
        <v>123</v>
      </c>
      <c r="B26" s="44" t="s">
        <v>141</v>
      </c>
      <c r="C26" s="54" t="s">
        <v>96</v>
      </c>
      <c r="D26" s="71">
        <v>102000</v>
      </c>
      <c r="E26" s="69">
        <v>-17882.7</v>
      </c>
      <c r="F26" s="70">
        <v>119882.7</v>
      </c>
    </row>
    <row r="27" spans="1:6" ht="12.75">
      <c r="A27" s="52" t="s">
        <v>19</v>
      </c>
      <c r="B27" s="44" t="s">
        <v>141</v>
      </c>
      <c r="C27" s="55" t="s">
        <v>20</v>
      </c>
      <c r="D27" s="71">
        <v>71000</v>
      </c>
      <c r="E27" s="69">
        <v>1330.5</v>
      </c>
      <c r="F27" s="70">
        <v>69669.5</v>
      </c>
    </row>
    <row r="28" spans="1:6" ht="14.25" customHeight="1">
      <c r="A28" s="43" t="s">
        <v>144</v>
      </c>
      <c r="B28" s="44" t="s">
        <v>141</v>
      </c>
      <c r="C28" s="54" t="s">
        <v>145</v>
      </c>
      <c r="D28" s="71">
        <v>71000</v>
      </c>
      <c r="E28" s="69">
        <v>1330.5</v>
      </c>
      <c r="F28" s="70">
        <v>69669.5</v>
      </c>
    </row>
    <row r="29" spans="1:6" ht="14.25" customHeight="1">
      <c r="A29" s="43" t="s">
        <v>144</v>
      </c>
      <c r="B29" s="44" t="s">
        <v>141</v>
      </c>
      <c r="C29" s="54" t="s">
        <v>74</v>
      </c>
      <c r="D29" s="71">
        <v>70000</v>
      </c>
      <c r="E29" s="69">
        <v>1330.5</v>
      </c>
      <c r="F29" s="70">
        <v>68669.5</v>
      </c>
    </row>
    <row r="30" spans="1:6" ht="33.75">
      <c r="A30" s="43" t="s">
        <v>76</v>
      </c>
      <c r="B30" s="44" t="s">
        <v>141</v>
      </c>
      <c r="C30" s="54" t="s">
        <v>75</v>
      </c>
      <c r="D30" s="71">
        <v>1000</v>
      </c>
      <c r="E30" s="64"/>
      <c r="F30" s="70">
        <v>1000</v>
      </c>
    </row>
    <row r="31" spans="1:6" ht="12.75">
      <c r="A31" s="52" t="s">
        <v>32</v>
      </c>
      <c r="B31" s="44" t="s">
        <v>141</v>
      </c>
      <c r="C31" s="55" t="s">
        <v>146</v>
      </c>
      <c r="D31" s="71">
        <v>70669000</v>
      </c>
      <c r="E31" s="69">
        <v>16222337.91</v>
      </c>
      <c r="F31" s="70">
        <v>54446662.09</v>
      </c>
    </row>
    <row r="32" spans="1:6" ht="12.75">
      <c r="A32" s="43" t="s">
        <v>147</v>
      </c>
      <c r="B32" s="44" t="s">
        <v>141</v>
      </c>
      <c r="C32" s="54" t="s">
        <v>148</v>
      </c>
      <c r="D32" s="71">
        <v>4943000</v>
      </c>
      <c r="E32" s="69">
        <v>168829.68</v>
      </c>
      <c r="F32" s="70">
        <v>4774170.32</v>
      </c>
    </row>
    <row r="33" spans="1:6" ht="45">
      <c r="A33" s="43" t="s">
        <v>18</v>
      </c>
      <c r="B33" s="44" t="s">
        <v>141</v>
      </c>
      <c r="C33" s="54" t="s">
        <v>77</v>
      </c>
      <c r="D33" s="71">
        <v>4943000</v>
      </c>
      <c r="E33" s="69">
        <v>168829.68</v>
      </c>
      <c r="F33" s="70">
        <v>4774170.32</v>
      </c>
    </row>
    <row r="34" spans="1:6" ht="13.5" customHeight="1">
      <c r="A34" s="43" t="s">
        <v>36</v>
      </c>
      <c r="B34" s="44" t="s">
        <v>141</v>
      </c>
      <c r="C34" s="54" t="s">
        <v>107</v>
      </c>
      <c r="D34" s="71">
        <v>65726000</v>
      </c>
      <c r="E34" s="69">
        <v>16053508.23</v>
      </c>
      <c r="F34" s="70">
        <v>49672491.77</v>
      </c>
    </row>
    <row r="35" spans="1:6" ht="13.5" customHeight="1">
      <c r="A35" s="53" t="s">
        <v>128</v>
      </c>
      <c r="B35" s="44" t="s">
        <v>141</v>
      </c>
      <c r="C35" s="54" t="s">
        <v>0</v>
      </c>
      <c r="D35" s="71">
        <v>55726000</v>
      </c>
      <c r="E35" s="69">
        <v>14142359.73</v>
      </c>
      <c r="F35" s="70">
        <v>41583640.27</v>
      </c>
    </row>
    <row r="36" spans="1:6" ht="33.75">
      <c r="A36" s="43" t="s">
        <v>129</v>
      </c>
      <c r="B36" s="44" t="s">
        <v>141</v>
      </c>
      <c r="C36" s="54" t="s">
        <v>78</v>
      </c>
      <c r="D36" s="71">
        <v>55726000</v>
      </c>
      <c r="E36" s="69">
        <v>14142359.73</v>
      </c>
      <c r="F36" s="70">
        <v>41583640.27</v>
      </c>
    </row>
    <row r="37" spans="1:6" ht="12.75">
      <c r="A37" s="43" t="s">
        <v>130</v>
      </c>
      <c r="B37" s="44" t="s">
        <v>141</v>
      </c>
      <c r="C37" s="54" t="s">
        <v>126</v>
      </c>
      <c r="D37" s="71">
        <v>10000000</v>
      </c>
      <c r="E37" s="69">
        <v>1911148.5</v>
      </c>
      <c r="F37" s="70">
        <v>8088851.5</v>
      </c>
    </row>
    <row r="38" spans="1:6" ht="36.75" customHeight="1">
      <c r="A38" s="43" t="s">
        <v>131</v>
      </c>
      <c r="B38" s="44" t="s">
        <v>141</v>
      </c>
      <c r="C38" s="54" t="s">
        <v>127</v>
      </c>
      <c r="D38" s="71">
        <v>10000000</v>
      </c>
      <c r="E38" s="69">
        <v>1911148.5</v>
      </c>
      <c r="F38" s="70">
        <v>8088851.5</v>
      </c>
    </row>
    <row r="39" spans="1:6" ht="33.75">
      <c r="A39" s="52" t="s">
        <v>58</v>
      </c>
      <c r="B39" s="44" t="s">
        <v>141</v>
      </c>
      <c r="C39" s="55" t="s">
        <v>59</v>
      </c>
      <c r="D39" s="71">
        <v>10359000</v>
      </c>
      <c r="E39" s="69">
        <v>663822.64</v>
      </c>
      <c r="F39" s="70">
        <v>9695177.36</v>
      </c>
    </row>
    <row r="40" spans="1:6" ht="90">
      <c r="A40" s="43" t="s">
        <v>53</v>
      </c>
      <c r="B40" s="44" t="s">
        <v>141</v>
      </c>
      <c r="C40" s="54" t="s">
        <v>69</v>
      </c>
      <c r="D40" s="71">
        <v>5200000</v>
      </c>
      <c r="E40" s="69">
        <v>663798.95</v>
      </c>
      <c r="F40" s="70">
        <v>4536201.05</v>
      </c>
    </row>
    <row r="41" spans="1:6" ht="67.5">
      <c r="A41" s="43" t="s">
        <v>70</v>
      </c>
      <c r="B41" s="44" t="s">
        <v>141</v>
      </c>
      <c r="C41" s="54" t="s">
        <v>95</v>
      </c>
      <c r="D41" s="71">
        <v>2600000</v>
      </c>
      <c r="E41" s="69">
        <v>337182.64</v>
      </c>
      <c r="F41" s="70">
        <v>2262817.36</v>
      </c>
    </row>
    <row r="42" spans="1:6" ht="78.75">
      <c r="A42" s="43" t="s">
        <v>16</v>
      </c>
      <c r="B42" s="44" t="s">
        <v>141</v>
      </c>
      <c r="C42" s="54" t="s">
        <v>23</v>
      </c>
      <c r="D42" s="71">
        <v>2600000</v>
      </c>
      <c r="E42" s="69">
        <v>337182.64</v>
      </c>
      <c r="F42" s="70">
        <v>2262817.36</v>
      </c>
    </row>
    <row r="43" spans="1:6" ht="45">
      <c r="A43" s="43" t="s">
        <v>162</v>
      </c>
      <c r="B43" s="44" t="s">
        <v>141</v>
      </c>
      <c r="C43" s="54" t="s">
        <v>161</v>
      </c>
      <c r="D43" s="71">
        <v>2600000</v>
      </c>
      <c r="E43" s="69">
        <v>326616.31</v>
      </c>
      <c r="F43" s="70">
        <v>2273383.69</v>
      </c>
    </row>
    <row r="44" spans="1:6" ht="33.75">
      <c r="A44" s="43" t="s">
        <v>30</v>
      </c>
      <c r="B44" s="44" t="s">
        <v>141</v>
      </c>
      <c r="C44" s="54" t="s">
        <v>26</v>
      </c>
      <c r="D44" s="71">
        <v>2600000</v>
      </c>
      <c r="E44" s="69">
        <v>326616.31</v>
      </c>
      <c r="F44" s="70">
        <v>2273383.69</v>
      </c>
    </row>
    <row r="45" spans="1:6" ht="22.5">
      <c r="A45" s="43" t="s">
        <v>48</v>
      </c>
      <c r="B45" s="44" t="s">
        <v>141</v>
      </c>
      <c r="C45" s="54" t="s">
        <v>49</v>
      </c>
      <c r="D45" s="71">
        <v>457000</v>
      </c>
      <c r="E45" s="64"/>
      <c r="F45" s="70">
        <v>457000</v>
      </c>
    </row>
    <row r="46" spans="1:6" ht="45">
      <c r="A46" s="43" t="s">
        <v>110</v>
      </c>
      <c r="B46" s="44" t="s">
        <v>141</v>
      </c>
      <c r="C46" s="54" t="s">
        <v>111</v>
      </c>
      <c r="D46" s="71">
        <v>457000</v>
      </c>
      <c r="E46" s="64"/>
      <c r="F46" s="70">
        <v>457000</v>
      </c>
    </row>
    <row r="47" spans="1:6" ht="56.25">
      <c r="A47" s="43" t="s">
        <v>31</v>
      </c>
      <c r="B47" s="44" t="s">
        <v>141</v>
      </c>
      <c r="C47" s="54" t="s">
        <v>25</v>
      </c>
      <c r="D47" s="71">
        <v>457000</v>
      </c>
      <c r="E47" s="64"/>
      <c r="F47" s="70">
        <v>457000</v>
      </c>
    </row>
    <row r="48" spans="1:6" ht="78.75">
      <c r="A48" s="43" t="s">
        <v>115</v>
      </c>
      <c r="B48" s="44" t="s">
        <v>141</v>
      </c>
      <c r="C48" s="54" t="s">
        <v>150</v>
      </c>
      <c r="D48" s="71">
        <v>4702000</v>
      </c>
      <c r="E48" s="69">
        <v>23.69</v>
      </c>
      <c r="F48" s="70">
        <v>4701976.31</v>
      </c>
    </row>
    <row r="49" spans="1:6" ht="78.75">
      <c r="A49" s="43" t="s">
        <v>116</v>
      </c>
      <c r="B49" s="44" t="s">
        <v>141</v>
      </c>
      <c r="C49" s="54" t="s">
        <v>164</v>
      </c>
      <c r="D49" s="71">
        <v>4702000</v>
      </c>
      <c r="E49" s="69">
        <v>23.69</v>
      </c>
      <c r="F49" s="70">
        <v>4701976.31</v>
      </c>
    </row>
    <row r="50" spans="1:6" ht="78.75">
      <c r="A50" s="43" t="s">
        <v>13</v>
      </c>
      <c r="B50" s="44" t="s">
        <v>141</v>
      </c>
      <c r="C50" s="54" t="s">
        <v>24</v>
      </c>
      <c r="D50" s="71">
        <v>4702000</v>
      </c>
      <c r="E50" s="69">
        <v>23.69</v>
      </c>
      <c r="F50" s="70">
        <v>4701976.31</v>
      </c>
    </row>
    <row r="51" spans="1:6" ht="22.5">
      <c r="A51" s="52" t="s">
        <v>112</v>
      </c>
      <c r="B51" s="44" t="s">
        <v>141</v>
      </c>
      <c r="C51" s="55" t="s">
        <v>113</v>
      </c>
      <c r="D51" s="71">
        <v>1600000</v>
      </c>
      <c r="E51" s="69">
        <v>7150</v>
      </c>
      <c r="F51" s="70">
        <v>1592850</v>
      </c>
    </row>
    <row r="52" spans="1:6" ht="33.75">
      <c r="A52" s="43" t="s">
        <v>51</v>
      </c>
      <c r="B52" s="44" t="s">
        <v>141</v>
      </c>
      <c r="C52" s="54" t="s">
        <v>64</v>
      </c>
      <c r="D52" s="71">
        <v>1600000</v>
      </c>
      <c r="E52" s="69">
        <v>7150</v>
      </c>
      <c r="F52" s="70">
        <v>1592850</v>
      </c>
    </row>
    <row r="53" spans="1:6" ht="33.75">
      <c r="A53" s="43" t="s">
        <v>149</v>
      </c>
      <c r="B53" s="44" t="s">
        <v>141</v>
      </c>
      <c r="C53" s="54" t="s">
        <v>65</v>
      </c>
      <c r="D53" s="71">
        <v>1600000</v>
      </c>
      <c r="E53" s="69">
        <v>7150</v>
      </c>
      <c r="F53" s="70">
        <v>1592850</v>
      </c>
    </row>
    <row r="54" spans="1:6" ht="45">
      <c r="A54" s="43" t="s">
        <v>29</v>
      </c>
      <c r="B54" s="44" t="s">
        <v>141</v>
      </c>
      <c r="C54" s="54" t="s">
        <v>15</v>
      </c>
      <c r="D54" s="71">
        <v>1600000</v>
      </c>
      <c r="E54" s="69">
        <v>7150</v>
      </c>
      <c r="F54" s="70">
        <v>1592850</v>
      </c>
    </row>
    <row r="55" spans="1:6" ht="12.75">
      <c r="A55" s="52" t="s">
        <v>60</v>
      </c>
      <c r="B55" s="44" t="s">
        <v>141</v>
      </c>
      <c r="C55" s="55" t="s">
        <v>61</v>
      </c>
      <c r="D55" s="63"/>
      <c r="E55" s="69">
        <v>-21897.56</v>
      </c>
      <c r="F55" s="70">
        <v>21897.56</v>
      </c>
    </row>
    <row r="56" spans="1:6" ht="12.75">
      <c r="A56" s="43" t="s">
        <v>62</v>
      </c>
      <c r="B56" s="44" t="s">
        <v>141</v>
      </c>
      <c r="C56" s="54" t="s">
        <v>63</v>
      </c>
      <c r="D56" s="63"/>
      <c r="E56" s="69">
        <v>-21897.56</v>
      </c>
      <c r="F56" s="70">
        <v>21897.56</v>
      </c>
    </row>
    <row r="57" spans="1:6" ht="22.5">
      <c r="A57" s="43" t="s">
        <v>11</v>
      </c>
      <c r="B57" s="44" t="s">
        <v>141</v>
      </c>
      <c r="C57" s="54" t="s">
        <v>6</v>
      </c>
      <c r="D57" s="63"/>
      <c r="E57" s="69">
        <v>-21897.56</v>
      </c>
      <c r="F57" s="70">
        <v>21897.56</v>
      </c>
    </row>
    <row r="58" spans="1:6" ht="12.75">
      <c r="A58" s="52" t="s">
        <v>84</v>
      </c>
      <c r="B58" s="44" t="s">
        <v>141</v>
      </c>
      <c r="C58" s="55" t="s">
        <v>85</v>
      </c>
      <c r="D58" s="71">
        <v>1956000</v>
      </c>
      <c r="E58" s="69">
        <v>-274368.76</v>
      </c>
      <c r="F58" s="70">
        <v>2230368.76</v>
      </c>
    </row>
    <row r="59" spans="1:6" ht="33.75">
      <c r="A59" s="52" t="s">
        <v>12</v>
      </c>
      <c r="B59" s="44" t="s">
        <v>141</v>
      </c>
      <c r="C59" s="55" t="s">
        <v>132</v>
      </c>
      <c r="D59" s="71">
        <v>1956000</v>
      </c>
      <c r="E59" s="69">
        <v>225000</v>
      </c>
      <c r="F59" s="70">
        <v>1731000</v>
      </c>
    </row>
    <row r="60" spans="1:6" ht="22.5">
      <c r="A60" s="43" t="s">
        <v>1</v>
      </c>
      <c r="B60" s="44" t="s">
        <v>141</v>
      </c>
      <c r="C60" s="54" t="s">
        <v>44</v>
      </c>
      <c r="D60" s="71">
        <v>956000</v>
      </c>
      <c r="E60" s="69">
        <v>225000</v>
      </c>
      <c r="F60" s="70">
        <v>731000</v>
      </c>
    </row>
    <row r="61" spans="1:6" ht="33.75">
      <c r="A61" s="43" t="s">
        <v>79</v>
      </c>
      <c r="B61" s="44" t="s">
        <v>141</v>
      </c>
      <c r="C61" s="54" t="s">
        <v>80</v>
      </c>
      <c r="D61" s="69">
        <v>956000</v>
      </c>
      <c r="E61" s="69">
        <v>225000</v>
      </c>
      <c r="F61" s="70">
        <v>731000</v>
      </c>
    </row>
    <row r="62" spans="1:6" ht="45">
      <c r="A62" s="51" t="s">
        <v>22</v>
      </c>
      <c r="B62" s="44" t="s">
        <v>141</v>
      </c>
      <c r="C62" s="56" t="s">
        <v>7</v>
      </c>
      <c r="D62" s="69">
        <v>956000</v>
      </c>
      <c r="E62" s="69">
        <v>225000</v>
      </c>
      <c r="F62" s="70">
        <v>731000</v>
      </c>
    </row>
    <row r="63" spans="1:6" s="85" customFormat="1" ht="12">
      <c r="A63" s="84" t="s">
        <v>181</v>
      </c>
      <c r="B63" s="88" t="s">
        <v>141</v>
      </c>
      <c r="C63" s="86" t="s">
        <v>182</v>
      </c>
      <c r="D63" s="91">
        <v>1000000</v>
      </c>
      <c r="E63" s="91">
        <v>0</v>
      </c>
      <c r="F63" s="91">
        <v>1000000</v>
      </c>
    </row>
    <row r="64" spans="1:6" s="85" customFormat="1" ht="24">
      <c r="A64" s="84" t="s">
        <v>183</v>
      </c>
      <c r="B64" s="88" t="s">
        <v>141</v>
      </c>
      <c r="C64" s="86" t="s">
        <v>184</v>
      </c>
      <c r="D64" s="91">
        <v>1000000</v>
      </c>
      <c r="E64" s="91">
        <v>0</v>
      </c>
      <c r="F64" s="91">
        <v>1000000</v>
      </c>
    </row>
    <row r="65" spans="1:6" ht="22.5">
      <c r="A65" s="90" t="s">
        <v>185</v>
      </c>
      <c r="B65" s="89" t="s">
        <v>141</v>
      </c>
      <c r="C65" s="87" t="s">
        <v>186</v>
      </c>
      <c r="D65" s="92">
        <v>1000000</v>
      </c>
      <c r="E65" s="92">
        <v>0</v>
      </c>
      <c r="F65" s="92">
        <v>1000000</v>
      </c>
    </row>
    <row r="66" spans="1:6" ht="78.75" customHeight="1">
      <c r="A66" s="52" t="s">
        <v>14</v>
      </c>
      <c r="B66" s="44" t="s">
        <v>141</v>
      </c>
      <c r="C66" s="55" t="s">
        <v>108</v>
      </c>
      <c r="D66" s="65"/>
      <c r="E66" s="69">
        <v>49531.09</v>
      </c>
      <c r="F66" s="70">
        <v>-49531.09</v>
      </c>
    </row>
    <row r="67" spans="1:6" ht="67.5">
      <c r="A67" s="43" t="s">
        <v>102</v>
      </c>
      <c r="B67" s="44" t="s">
        <v>141</v>
      </c>
      <c r="C67" s="54" t="s">
        <v>103</v>
      </c>
      <c r="D67" s="65"/>
      <c r="E67" s="69">
        <v>49531.09</v>
      </c>
      <c r="F67" s="70">
        <v>-49531.09</v>
      </c>
    </row>
    <row r="68" spans="1:6" ht="58.5" customHeight="1">
      <c r="A68" s="43" t="s">
        <v>3</v>
      </c>
      <c r="B68" s="44" t="s">
        <v>141</v>
      </c>
      <c r="C68" s="56" t="s">
        <v>8</v>
      </c>
      <c r="D68" s="65"/>
      <c r="E68" s="69">
        <v>49531.09</v>
      </c>
      <c r="F68" s="70">
        <v>-49531.09</v>
      </c>
    </row>
    <row r="69" spans="1:6" ht="56.25">
      <c r="A69" s="43" t="s">
        <v>4</v>
      </c>
      <c r="B69" s="44" t="s">
        <v>141</v>
      </c>
      <c r="C69" s="56" t="s">
        <v>9</v>
      </c>
      <c r="D69" s="65"/>
      <c r="E69" s="69">
        <v>49531.09</v>
      </c>
      <c r="F69" s="70">
        <v>-49531.09</v>
      </c>
    </row>
    <row r="70" spans="1:6" ht="45">
      <c r="A70" s="52" t="s">
        <v>47</v>
      </c>
      <c r="B70" s="44" t="s">
        <v>141</v>
      </c>
      <c r="C70" s="55" t="s">
        <v>50</v>
      </c>
      <c r="D70" s="65"/>
      <c r="E70" s="69">
        <v>-548899.85</v>
      </c>
      <c r="F70" s="70">
        <v>548899.85</v>
      </c>
    </row>
    <row r="71" spans="1:6" ht="48.75" customHeight="1" thickBot="1">
      <c r="A71" s="43" t="s">
        <v>5</v>
      </c>
      <c r="B71" s="44" t="s">
        <v>141</v>
      </c>
      <c r="C71" s="57" t="s">
        <v>10</v>
      </c>
      <c r="D71" s="66"/>
      <c r="E71" s="67">
        <v>-548899.85</v>
      </c>
      <c r="F71" s="68">
        <v>548899.85</v>
      </c>
    </row>
    <row r="72" spans="4:5" ht="15.75" customHeight="1">
      <c r="D72" s="151"/>
      <c r="E72" s="151"/>
    </row>
    <row r="73" spans="4:5" ht="15.75" customHeight="1">
      <c r="D73" s="151"/>
      <c r="E73" s="151"/>
    </row>
    <row r="74" spans="4:5" ht="15.75" customHeight="1">
      <c r="D74" s="151"/>
      <c r="E74" s="151"/>
    </row>
    <row r="75" spans="4:5" ht="15.75" customHeight="1">
      <c r="D75" s="151"/>
      <c r="E75" s="151"/>
    </row>
    <row r="76" spans="4:5" ht="15.75" customHeight="1">
      <c r="D76" s="151"/>
      <c r="E76" s="151"/>
    </row>
    <row r="77" spans="4:5" ht="15.75" customHeight="1">
      <c r="D77" s="151"/>
      <c r="E77" s="151"/>
    </row>
    <row r="78" spans="4:5" ht="15.75" customHeight="1">
      <c r="D78" s="151"/>
      <c r="E78" s="151"/>
    </row>
    <row r="79" spans="4:5" ht="15.75" customHeight="1">
      <c r="D79" s="151"/>
      <c r="E79" s="151"/>
    </row>
    <row r="80" spans="4:5" ht="15.75" customHeight="1">
      <c r="D80" s="151"/>
      <c r="E80" s="151"/>
    </row>
    <row r="81" spans="4:5" ht="15.75" customHeight="1">
      <c r="D81" s="151"/>
      <c r="E81" s="151"/>
    </row>
    <row r="82" spans="4:5" ht="15.75" customHeight="1">
      <c r="D82" s="151"/>
      <c r="E82" s="151"/>
    </row>
    <row r="83" spans="4:5" ht="15.75" customHeight="1">
      <c r="D83" s="151"/>
      <c r="E83" s="151"/>
    </row>
    <row r="84" spans="4:5" ht="15.75" customHeight="1">
      <c r="D84" s="151"/>
      <c r="E84" s="151"/>
    </row>
    <row r="85" spans="4:5" ht="15.75" customHeight="1">
      <c r="D85" s="151"/>
      <c r="E85" s="151"/>
    </row>
    <row r="86" spans="4:5" ht="15.75" customHeight="1">
      <c r="D86" s="151"/>
      <c r="E86" s="151"/>
    </row>
    <row r="87" spans="4:5" ht="15.75" customHeight="1">
      <c r="D87" s="151"/>
      <c r="E87" s="151"/>
    </row>
    <row r="88" spans="4:5" ht="15.75" customHeight="1">
      <c r="D88" s="151"/>
      <c r="E88" s="151"/>
    </row>
    <row r="89" spans="4:5" ht="15.75" customHeight="1">
      <c r="D89" s="151"/>
      <c r="E89" s="151"/>
    </row>
    <row r="90" spans="4:5" ht="15.75" customHeight="1">
      <c r="D90" s="151"/>
      <c r="E90" s="151"/>
    </row>
    <row r="91" spans="4:5" ht="15.75" customHeight="1">
      <c r="D91" s="151"/>
      <c r="E91" s="151"/>
    </row>
    <row r="92" spans="4:5" ht="15.75" customHeight="1">
      <c r="D92" s="151"/>
      <c r="E92" s="151"/>
    </row>
    <row r="93" spans="4:5" ht="15.75" customHeight="1">
      <c r="D93" s="151"/>
      <c r="E93" s="151"/>
    </row>
    <row r="94" spans="4:5" ht="15.75" customHeight="1">
      <c r="D94" s="151"/>
      <c r="E94" s="151"/>
    </row>
    <row r="95" spans="4:5" ht="15.75" customHeight="1">
      <c r="D95" s="151"/>
      <c r="E95" s="151"/>
    </row>
    <row r="96" spans="4:5" ht="15.75" customHeight="1">
      <c r="D96" s="151"/>
      <c r="E96" s="151"/>
    </row>
    <row r="97" spans="4:5" ht="15.75" customHeight="1">
      <c r="D97" s="151"/>
      <c r="E97" s="151"/>
    </row>
    <row r="98" spans="4:5" ht="15.75" customHeight="1">
      <c r="D98" s="151"/>
      <c r="E98" s="151"/>
    </row>
    <row r="99" spans="4:5" ht="15.75" customHeight="1">
      <c r="D99" s="151"/>
      <c r="E99" s="151"/>
    </row>
    <row r="100" spans="4:5" ht="15.75" customHeight="1">
      <c r="D100" s="151"/>
      <c r="E100" s="151"/>
    </row>
    <row r="101" spans="4:5" ht="15.75" customHeight="1">
      <c r="D101" s="151"/>
      <c r="E101" s="151"/>
    </row>
    <row r="102" spans="4:5" ht="15.75" customHeight="1">
      <c r="D102" s="151"/>
      <c r="E102" s="151"/>
    </row>
    <row r="103" spans="4:5" ht="15.75" customHeight="1">
      <c r="D103" s="151"/>
      <c r="E103" s="151"/>
    </row>
    <row r="104" spans="4:5" ht="15.75" customHeight="1">
      <c r="D104" s="151"/>
      <c r="E104" s="151"/>
    </row>
    <row r="105" spans="4:5" ht="15.75" customHeight="1">
      <c r="D105" s="151"/>
      <c r="E105" s="151"/>
    </row>
    <row r="106" spans="4:5" ht="15.75" customHeight="1">
      <c r="D106" s="151"/>
      <c r="E106" s="151"/>
    </row>
    <row r="107" spans="4:5" ht="15.75" customHeight="1">
      <c r="D107" s="151"/>
      <c r="E107" s="151"/>
    </row>
    <row r="108" spans="4:5" ht="15.75" customHeight="1">
      <c r="D108" s="151"/>
      <c r="E108" s="151"/>
    </row>
    <row r="109" spans="4:5" ht="15.75" customHeight="1">
      <c r="D109" s="151"/>
      <c r="E109" s="151"/>
    </row>
    <row r="110" spans="4:5" ht="15.75" customHeight="1">
      <c r="D110" s="151"/>
      <c r="E110" s="151"/>
    </row>
    <row r="111" spans="4:5" ht="15.75" customHeight="1">
      <c r="D111" s="151"/>
      <c r="E111" s="151"/>
    </row>
    <row r="112" spans="4:5" ht="15.75" customHeight="1">
      <c r="D112" s="151"/>
      <c r="E112" s="151"/>
    </row>
    <row r="113" spans="4:5" ht="15.75" customHeight="1">
      <c r="D113" s="151"/>
      <c r="E113" s="151"/>
    </row>
    <row r="114" spans="4:5" ht="15.75" customHeight="1">
      <c r="D114" s="151"/>
      <c r="E114" s="151"/>
    </row>
    <row r="115" spans="4:5" ht="15.75" customHeight="1">
      <c r="D115" s="151"/>
      <c r="E115" s="151"/>
    </row>
    <row r="116" spans="4:5" ht="15.75" customHeight="1">
      <c r="D116" s="151"/>
      <c r="E116" s="151"/>
    </row>
    <row r="117" spans="4:5" ht="15.75" customHeight="1">
      <c r="D117" s="151"/>
      <c r="E117" s="151"/>
    </row>
    <row r="118" spans="4:5" ht="15.75" customHeight="1">
      <c r="D118" s="151"/>
      <c r="E118" s="151"/>
    </row>
    <row r="119" spans="4:5" ht="15.75" customHeight="1">
      <c r="D119" s="151"/>
      <c r="E119" s="151"/>
    </row>
    <row r="120" spans="4:5" ht="15.75" customHeight="1">
      <c r="D120" s="151"/>
      <c r="E120" s="151"/>
    </row>
    <row r="121" spans="4:5" ht="15.75" customHeight="1">
      <c r="D121" s="151"/>
      <c r="E121" s="151"/>
    </row>
    <row r="122" spans="4:5" ht="15.75" customHeight="1">
      <c r="D122" s="151"/>
      <c r="E122" s="151"/>
    </row>
    <row r="123" spans="4:5" ht="15.75" customHeight="1">
      <c r="D123" s="151"/>
      <c r="E123" s="151"/>
    </row>
    <row r="124" spans="4:5" ht="15.75" customHeight="1">
      <c r="D124" s="151"/>
      <c r="E124" s="151"/>
    </row>
    <row r="125" spans="4:5" ht="15.75" customHeight="1">
      <c r="D125" s="151"/>
      <c r="E125" s="151"/>
    </row>
    <row r="126" spans="4:5" ht="15.75" customHeight="1">
      <c r="D126" s="151"/>
      <c r="E126" s="151"/>
    </row>
    <row r="127" spans="4:5" ht="15.75" customHeight="1">
      <c r="D127" s="151"/>
      <c r="E127" s="151"/>
    </row>
    <row r="128" spans="4:5" ht="15.75" customHeight="1">
      <c r="D128" s="151"/>
      <c r="E128" s="151"/>
    </row>
    <row r="129" spans="4:5" ht="15.75" customHeight="1">
      <c r="D129" s="151"/>
      <c r="E129" s="151"/>
    </row>
    <row r="130" spans="4:5" ht="15.75" customHeight="1">
      <c r="D130" s="151"/>
      <c r="E130" s="151"/>
    </row>
    <row r="131" spans="4:5" ht="15.75" customHeight="1">
      <c r="D131" s="151"/>
      <c r="E131" s="151"/>
    </row>
    <row r="132" spans="4:5" ht="15.75" customHeight="1">
      <c r="D132" s="151"/>
      <c r="E132" s="151"/>
    </row>
    <row r="133" spans="4:5" ht="15.75" customHeight="1">
      <c r="D133" s="151"/>
      <c r="E133" s="151"/>
    </row>
    <row r="134" spans="4:5" ht="15.75" customHeight="1">
      <c r="D134" s="151"/>
      <c r="E134" s="151"/>
    </row>
    <row r="135" spans="4:5" ht="15.75" customHeight="1">
      <c r="D135" s="151"/>
      <c r="E135" s="151"/>
    </row>
    <row r="136" spans="4:5" ht="15.75" customHeight="1">
      <c r="D136" s="151"/>
      <c r="E136" s="151"/>
    </row>
    <row r="137" spans="4:5" ht="15.75" customHeight="1">
      <c r="D137" s="151"/>
      <c r="E137" s="151"/>
    </row>
    <row r="138" spans="4:5" ht="15.75" customHeight="1">
      <c r="D138" s="151"/>
      <c r="E138" s="151"/>
    </row>
    <row r="139" spans="4:5" ht="15.75" customHeight="1">
      <c r="D139" s="151"/>
      <c r="E139" s="151"/>
    </row>
    <row r="140" spans="4:5" ht="15.75" customHeight="1">
      <c r="D140" s="151"/>
      <c r="E140" s="151"/>
    </row>
    <row r="141" spans="4:5" ht="15.75" customHeight="1">
      <c r="D141" s="151"/>
      <c r="E141" s="151"/>
    </row>
    <row r="142" spans="4:5" ht="15.75" customHeight="1">
      <c r="D142" s="151"/>
      <c r="E142" s="151"/>
    </row>
    <row r="143" spans="4:5" ht="15.75" customHeight="1">
      <c r="D143" s="151"/>
      <c r="E143" s="151"/>
    </row>
    <row r="144" spans="4:5" ht="15.75" customHeight="1">
      <c r="D144" s="151"/>
      <c r="E144" s="151"/>
    </row>
    <row r="145" spans="4:5" ht="15.75" customHeight="1">
      <c r="D145" s="151"/>
      <c r="E145" s="151"/>
    </row>
    <row r="146" spans="4:5" ht="15.75" customHeight="1">
      <c r="D146" s="151"/>
      <c r="E146" s="151"/>
    </row>
    <row r="147" spans="4:5" ht="15.75" customHeight="1">
      <c r="D147" s="151"/>
      <c r="E147" s="151"/>
    </row>
    <row r="148" spans="4:5" ht="15.75" customHeight="1">
      <c r="D148" s="151"/>
      <c r="E148" s="151"/>
    </row>
    <row r="149" spans="4:5" ht="15.75" customHeight="1">
      <c r="D149" s="151"/>
      <c r="E149" s="151"/>
    </row>
    <row r="150" spans="4:5" ht="15.75" customHeight="1">
      <c r="D150" s="151"/>
      <c r="E150" s="151"/>
    </row>
    <row r="151" spans="4:5" ht="15.75" customHeight="1">
      <c r="D151" s="151"/>
      <c r="E151" s="151"/>
    </row>
    <row r="152" spans="4:5" ht="15.75" customHeight="1">
      <c r="D152" s="151"/>
      <c r="E152" s="151"/>
    </row>
    <row r="153" spans="4:5" ht="15.75" customHeight="1">
      <c r="D153" s="151"/>
      <c r="E153" s="151"/>
    </row>
    <row r="154" spans="4:5" ht="15.75" customHeight="1">
      <c r="D154" s="151"/>
      <c r="E154" s="151"/>
    </row>
    <row r="155" spans="4:5" ht="15.75" customHeight="1">
      <c r="D155" s="151"/>
      <c r="E155" s="151"/>
    </row>
    <row r="156" spans="4:5" ht="15.75" customHeight="1">
      <c r="D156" s="151"/>
      <c r="E156" s="151"/>
    </row>
    <row r="157" spans="4:5" ht="15.75" customHeight="1">
      <c r="D157" s="157"/>
      <c r="E157" s="157"/>
    </row>
    <row r="158" spans="4:5" ht="15.75" customHeight="1">
      <c r="D158" s="157"/>
      <c r="E158" s="157"/>
    </row>
    <row r="159" spans="4:5" ht="15.75" customHeight="1">
      <c r="D159" s="157"/>
      <c r="E159" s="157"/>
    </row>
    <row r="160" spans="4:5" ht="15.75" customHeight="1">
      <c r="D160" s="157"/>
      <c r="E160" s="157"/>
    </row>
    <row r="161" spans="4:5" ht="15.75" customHeight="1">
      <c r="D161" s="151"/>
      <c r="E161" s="151"/>
    </row>
    <row r="162" spans="4:5" ht="15.75" customHeight="1">
      <c r="D162" s="151"/>
      <c r="E162" s="151"/>
    </row>
    <row r="163" spans="4:5" ht="15.75" customHeight="1">
      <c r="D163" s="151"/>
      <c r="E163" s="151"/>
    </row>
    <row r="164" spans="4:5" ht="15.75" customHeight="1">
      <c r="D164" s="157"/>
      <c r="E164" s="157"/>
    </row>
    <row r="165" spans="4:5" ht="15.75" customHeight="1">
      <c r="D165" s="157"/>
      <c r="E165" s="157"/>
    </row>
    <row r="166" spans="4:5" ht="15.75" customHeight="1">
      <c r="D166" s="157"/>
      <c r="E166" s="157"/>
    </row>
    <row r="167" spans="4:5" ht="15.75" customHeight="1">
      <c r="D167" s="157"/>
      <c r="E167" s="157"/>
    </row>
    <row r="168" spans="4:5" ht="15.75" customHeight="1">
      <c r="D168" s="151"/>
      <c r="E168" s="151"/>
    </row>
    <row r="169" spans="4:5" ht="15.75" customHeight="1">
      <c r="D169" s="151"/>
      <c r="E169" s="151"/>
    </row>
    <row r="170" spans="4:5" ht="15.75" customHeight="1">
      <c r="D170" s="151"/>
      <c r="E170" s="151"/>
    </row>
    <row r="171" spans="4:5" ht="15.75" customHeight="1">
      <c r="D171" s="157"/>
      <c r="E171" s="157"/>
    </row>
    <row r="172" spans="4:5" ht="15.75" customHeight="1">
      <c r="D172" s="157"/>
      <c r="E172" s="157"/>
    </row>
    <row r="173" spans="4:5" ht="15.75" customHeight="1">
      <c r="D173" s="157"/>
      <c r="E173" s="157"/>
    </row>
    <row r="174" spans="4:5" ht="15.75" customHeight="1">
      <c r="D174" s="157"/>
      <c r="E174" s="157"/>
    </row>
    <row r="175" spans="4:5" ht="15.75" customHeight="1">
      <c r="D175" s="157"/>
      <c r="E175" s="157"/>
    </row>
    <row r="176" spans="4:5" ht="15.75" customHeight="1">
      <c r="D176" s="157"/>
      <c r="E176" s="157"/>
    </row>
    <row r="177" spans="4:5" ht="15.75" customHeight="1">
      <c r="D177" s="157"/>
      <c r="E177" s="157"/>
    </row>
    <row r="178" spans="4:5" ht="15.75" customHeight="1">
      <c r="D178" s="157"/>
      <c r="E178" s="157"/>
    </row>
    <row r="179" spans="4:5" ht="15.75" customHeight="1">
      <c r="D179" s="157"/>
      <c r="E179" s="157"/>
    </row>
    <row r="180" spans="4:5" ht="15.75" customHeight="1">
      <c r="D180" s="157"/>
      <c r="E180" s="157"/>
    </row>
    <row r="181" spans="4:5" ht="15.75" customHeight="1">
      <c r="D181" s="157"/>
      <c r="E181" s="157"/>
    </row>
    <row r="182" spans="4:5" ht="15.75" customHeight="1">
      <c r="D182" s="157"/>
      <c r="E182" s="157"/>
    </row>
    <row r="183" spans="4:5" ht="15.75" customHeight="1">
      <c r="D183" s="157"/>
      <c r="E183" s="157"/>
    </row>
    <row r="184" spans="4:5" ht="15.75" customHeight="1">
      <c r="D184" s="157"/>
      <c r="E184" s="157"/>
    </row>
    <row r="185" spans="4:5" ht="15.75" customHeight="1">
      <c r="D185" s="157"/>
      <c r="E185" s="157"/>
    </row>
    <row r="186" spans="4:5" ht="15.75" customHeight="1">
      <c r="D186" s="157"/>
      <c r="E186" s="157"/>
    </row>
    <row r="187" spans="4:5" ht="15.75" customHeight="1">
      <c r="D187" s="157"/>
      <c r="E187" s="157"/>
    </row>
    <row r="188" spans="4:5" ht="15.75" customHeight="1">
      <c r="D188" s="157"/>
      <c r="E188" s="157"/>
    </row>
    <row r="189" spans="4:5" ht="15.75" customHeight="1">
      <c r="D189" s="157"/>
      <c r="E189" s="157"/>
    </row>
    <row r="190" spans="4:5" ht="15.75" customHeight="1">
      <c r="D190" s="157"/>
      <c r="E190" s="157"/>
    </row>
    <row r="191" spans="4:5" ht="15.75" customHeight="1">
      <c r="D191" s="157"/>
      <c r="E191" s="157"/>
    </row>
    <row r="192" spans="4:5" ht="15.75" customHeight="1">
      <c r="D192" s="157"/>
      <c r="E192" s="157"/>
    </row>
    <row r="193" spans="4:5" ht="15.75" customHeight="1">
      <c r="D193" s="157"/>
      <c r="E193" s="157"/>
    </row>
    <row r="194" spans="4:5" ht="15.75" customHeight="1">
      <c r="D194" s="157"/>
      <c r="E194" s="157"/>
    </row>
    <row r="195" spans="4:5" ht="15.75" customHeight="1">
      <c r="D195" s="157"/>
      <c r="E195" s="157"/>
    </row>
    <row r="196" spans="4:5" ht="15.75" customHeight="1">
      <c r="D196" s="157"/>
      <c r="E196" s="157"/>
    </row>
    <row r="197" spans="4:5" ht="15.75" customHeight="1">
      <c r="D197" s="157"/>
      <c r="E197" s="157"/>
    </row>
    <row r="198" spans="4:5" ht="15.75" customHeight="1">
      <c r="D198" s="157"/>
      <c r="E198" s="157"/>
    </row>
    <row r="199" spans="4:5" ht="15.75" customHeight="1">
      <c r="D199" s="157"/>
      <c r="E199" s="157"/>
    </row>
    <row r="200" spans="4:5" ht="15.75" customHeight="1">
      <c r="D200" s="157"/>
      <c r="E200" s="157"/>
    </row>
    <row r="201" spans="4:5" ht="15.75" customHeight="1">
      <c r="D201" s="157"/>
      <c r="E201" s="157"/>
    </row>
    <row r="202" spans="4:5" ht="15.75" customHeight="1">
      <c r="D202" s="157"/>
      <c r="E202" s="157"/>
    </row>
    <row r="203" spans="4:5" ht="15.75" customHeight="1">
      <c r="D203" s="151"/>
      <c r="E203" s="151"/>
    </row>
    <row r="204" spans="4:5" ht="15.75" customHeight="1">
      <c r="D204" s="151"/>
      <c r="E204" s="151"/>
    </row>
    <row r="205" spans="4:5" ht="15.75" customHeight="1">
      <c r="D205" s="151"/>
      <c r="E205" s="151"/>
    </row>
  </sheetData>
  <sheetProtection/>
  <mergeCells count="139">
    <mergeCell ref="D198:E198"/>
    <mergeCell ref="D199:E199"/>
    <mergeCell ref="D202:E202"/>
    <mergeCell ref="D189:E189"/>
    <mergeCell ref="D204:E204"/>
    <mergeCell ref="D205:E205"/>
    <mergeCell ref="D193:E193"/>
    <mergeCell ref="D194:E194"/>
    <mergeCell ref="D195:E195"/>
    <mergeCell ref="D196:E196"/>
    <mergeCell ref="D197:E197"/>
    <mergeCell ref="D174:E174"/>
    <mergeCell ref="D201:E201"/>
    <mergeCell ref="D178:E178"/>
    <mergeCell ref="D203:E203"/>
    <mergeCell ref="D181:E181"/>
    <mergeCell ref="D182:E182"/>
    <mergeCell ref="D183:E183"/>
    <mergeCell ref="D184:E184"/>
    <mergeCell ref="D187:E187"/>
    <mergeCell ref="D188:E188"/>
    <mergeCell ref="D149:E149"/>
    <mergeCell ref="D200:E200"/>
    <mergeCell ref="D151:E151"/>
    <mergeCell ref="D160:E160"/>
    <mergeCell ref="D185:E185"/>
    <mergeCell ref="D169:E169"/>
    <mergeCell ref="D170:E170"/>
    <mergeCell ref="D171:E171"/>
    <mergeCell ref="D172:E172"/>
    <mergeCell ref="D173:E173"/>
    <mergeCell ref="D129:E129"/>
    <mergeCell ref="D177:E177"/>
    <mergeCell ref="D142:E142"/>
    <mergeCell ref="D143:E143"/>
    <mergeCell ref="D152:E152"/>
    <mergeCell ref="D159:E159"/>
    <mergeCell ref="D145:E145"/>
    <mergeCell ref="D146:E146"/>
    <mergeCell ref="D147:E147"/>
    <mergeCell ref="D148:E148"/>
    <mergeCell ref="D127:E127"/>
    <mergeCell ref="D150:E150"/>
    <mergeCell ref="D128:E128"/>
    <mergeCell ref="D135:E135"/>
    <mergeCell ref="D136:E136"/>
    <mergeCell ref="D137:E137"/>
    <mergeCell ref="D138:E138"/>
    <mergeCell ref="D141:E141"/>
    <mergeCell ref="D133:E133"/>
    <mergeCell ref="D134:E134"/>
    <mergeCell ref="D115:E115"/>
    <mergeCell ref="D121:E121"/>
    <mergeCell ref="D122:E122"/>
    <mergeCell ref="D123:E123"/>
    <mergeCell ref="D124:E124"/>
    <mergeCell ref="D130:E130"/>
    <mergeCell ref="D131:E131"/>
    <mergeCell ref="D132:E132"/>
    <mergeCell ref="D144:E144"/>
    <mergeCell ref="D139:E139"/>
    <mergeCell ref="D140:E140"/>
    <mergeCell ref="D125:E125"/>
    <mergeCell ref="D126:E126"/>
    <mergeCell ref="D93:E93"/>
    <mergeCell ref="D103:E103"/>
    <mergeCell ref="D104:E104"/>
    <mergeCell ref="D111:E111"/>
    <mergeCell ref="D120:E120"/>
    <mergeCell ref="D83:E83"/>
    <mergeCell ref="D84:E84"/>
    <mergeCell ref="D110:E110"/>
    <mergeCell ref="D117:E117"/>
    <mergeCell ref="D118:E118"/>
    <mergeCell ref="D119:E119"/>
    <mergeCell ref="D112:E112"/>
    <mergeCell ref="D87:E87"/>
    <mergeCell ref="D88:E88"/>
    <mergeCell ref="D116:E116"/>
    <mergeCell ref="D167:E167"/>
    <mergeCell ref="D168:E168"/>
    <mergeCell ref="D175:E175"/>
    <mergeCell ref="D176:E176"/>
    <mergeCell ref="D73:E73"/>
    <mergeCell ref="D74:E74"/>
    <mergeCell ref="D75:E75"/>
    <mergeCell ref="D86:E86"/>
    <mergeCell ref="D97:E97"/>
    <mergeCell ref="D96:E96"/>
    <mergeCell ref="D192:E192"/>
    <mergeCell ref="D179:E179"/>
    <mergeCell ref="D180:E180"/>
    <mergeCell ref="D186:E186"/>
    <mergeCell ref="D76:E76"/>
    <mergeCell ref="D77:E77"/>
    <mergeCell ref="D190:E190"/>
    <mergeCell ref="D191:E191"/>
    <mergeCell ref="D165:E165"/>
    <mergeCell ref="D166:E166"/>
    <mergeCell ref="D163:E163"/>
    <mergeCell ref="D164:E164"/>
    <mergeCell ref="D153:E153"/>
    <mergeCell ref="D154:E154"/>
    <mergeCell ref="D155:E155"/>
    <mergeCell ref="D156:E156"/>
    <mergeCell ref="D161:E161"/>
    <mergeCell ref="D162:E162"/>
    <mergeCell ref="D157:E157"/>
    <mergeCell ref="D158:E158"/>
    <mergeCell ref="D107:E107"/>
    <mergeCell ref="D108:E108"/>
    <mergeCell ref="D113:E113"/>
    <mergeCell ref="D114:E114"/>
    <mergeCell ref="D95:E95"/>
    <mergeCell ref="D109:E109"/>
    <mergeCell ref="D102:E102"/>
    <mergeCell ref="D99:E99"/>
    <mergeCell ref="D105:E105"/>
    <mergeCell ref="D106:E106"/>
    <mergeCell ref="A2:D2"/>
    <mergeCell ref="A3:D3"/>
    <mergeCell ref="B6:D6"/>
    <mergeCell ref="A5:D5"/>
    <mergeCell ref="D100:E100"/>
    <mergeCell ref="D101:E101"/>
    <mergeCell ref="D72:E72"/>
    <mergeCell ref="D90:E90"/>
    <mergeCell ref="D89:E89"/>
    <mergeCell ref="D94:E94"/>
    <mergeCell ref="A9:D9"/>
    <mergeCell ref="D91:E91"/>
    <mergeCell ref="D92:E92"/>
    <mergeCell ref="D81:E81"/>
    <mergeCell ref="D82:E82"/>
    <mergeCell ref="D98:E98"/>
    <mergeCell ref="D78:E78"/>
    <mergeCell ref="D79:E79"/>
    <mergeCell ref="D80:E80"/>
    <mergeCell ref="D85:E85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0">
      <selection activeCell="E32" sqref="E32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0"/>
      <c r="B1" s="11"/>
      <c r="C1" s="7"/>
      <c r="D1" s="6"/>
      <c r="F1" s="33" t="s">
        <v>119</v>
      </c>
    </row>
    <row r="2" spans="1:6" ht="15">
      <c r="A2" s="10" t="s">
        <v>138</v>
      </c>
      <c r="B2" s="14"/>
      <c r="C2" s="15"/>
      <c r="D2" s="12"/>
      <c r="E2" s="6"/>
      <c r="F2" s="13"/>
    </row>
    <row r="3" spans="1:6" ht="15">
      <c r="A3" s="10"/>
      <c r="B3" s="14"/>
      <c r="C3" s="15"/>
      <c r="D3" s="12"/>
      <c r="E3" s="16"/>
      <c r="F3" s="13"/>
    </row>
    <row r="4" spans="1:6" ht="63.75">
      <c r="A4" s="34" t="s">
        <v>136</v>
      </c>
      <c r="B4" s="34" t="s">
        <v>151</v>
      </c>
      <c r="C4" s="34" t="s">
        <v>100</v>
      </c>
      <c r="D4" s="34" t="s">
        <v>82</v>
      </c>
      <c r="E4" s="34" t="s">
        <v>139</v>
      </c>
      <c r="F4" s="34" t="s">
        <v>152</v>
      </c>
    </row>
    <row r="5" spans="1:6" ht="13.5" thickBot="1">
      <c r="A5" s="19">
        <v>1</v>
      </c>
      <c r="B5" s="5">
        <v>2</v>
      </c>
      <c r="C5" s="5">
        <v>3</v>
      </c>
      <c r="D5" s="4" t="s">
        <v>155</v>
      </c>
      <c r="E5" s="4" t="s">
        <v>156</v>
      </c>
      <c r="F5" s="4" t="s">
        <v>137</v>
      </c>
    </row>
    <row r="6" spans="1:6" ht="25.5" customHeight="1">
      <c r="A6" s="38" t="s">
        <v>66</v>
      </c>
      <c r="B6" s="39">
        <v>500</v>
      </c>
      <c r="C6" s="28" t="s">
        <v>81</v>
      </c>
      <c r="D6" s="81">
        <v>8543330</v>
      </c>
      <c r="E6" s="83">
        <v>-7703273.56</v>
      </c>
      <c r="F6" s="82">
        <v>16246603.56</v>
      </c>
    </row>
    <row r="7" spans="1:6" ht="25.5" customHeight="1">
      <c r="A7" s="40" t="s">
        <v>67</v>
      </c>
      <c r="B7" s="35">
        <v>520</v>
      </c>
      <c r="C7" s="26" t="s">
        <v>83</v>
      </c>
      <c r="D7" s="81">
        <v>8543330</v>
      </c>
      <c r="E7" s="58"/>
      <c r="F7" s="82">
        <v>8543330</v>
      </c>
    </row>
    <row r="8" spans="1:6" ht="22.5">
      <c r="A8" s="40" t="s">
        <v>168</v>
      </c>
      <c r="B8" s="35">
        <v>520</v>
      </c>
      <c r="C8" s="26" t="s">
        <v>88</v>
      </c>
      <c r="D8" s="81">
        <v>8543330</v>
      </c>
      <c r="E8" s="58"/>
      <c r="F8" s="82">
        <v>8543330</v>
      </c>
    </row>
    <row r="9" spans="1:6" ht="33.75">
      <c r="A9" s="40" t="s">
        <v>89</v>
      </c>
      <c r="B9" s="35">
        <v>520</v>
      </c>
      <c r="C9" s="26" t="s">
        <v>90</v>
      </c>
      <c r="D9" s="81">
        <v>8543330</v>
      </c>
      <c r="E9" s="58"/>
      <c r="F9" s="82">
        <v>8543330</v>
      </c>
    </row>
    <row r="10" spans="1:6" ht="35.25" customHeight="1">
      <c r="A10" s="29" t="s">
        <v>125</v>
      </c>
      <c r="B10" s="17">
        <v>520</v>
      </c>
      <c r="C10" s="25" t="s">
        <v>124</v>
      </c>
      <c r="D10" s="81">
        <v>8543330</v>
      </c>
      <c r="E10" s="58"/>
      <c r="F10" s="82">
        <v>8543330</v>
      </c>
    </row>
    <row r="11" spans="1:6" ht="15.75" customHeight="1">
      <c r="A11" s="40" t="s">
        <v>158</v>
      </c>
      <c r="B11" s="20">
        <v>700</v>
      </c>
      <c r="C11" s="26" t="s">
        <v>159</v>
      </c>
      <c r="D11" s="59"/>
      <c r="E11" s="79">
        <v>-7703273.56</v>
      </c>
      <c r="F11" s="80">
        <v>7703273.56</v>
      </c>
    </row>
    <row r="12" spans="1:6" ht="22.5">
      <c r="A12" s="40" t="s">
        <v>33</v>
      </c>
      <c r="B12" s="20">
        <v>700</v>
      </c>
      <c r="C12" s="26" t="s">
        <v>34</v>
      </c>
      <c r="D12" s="59"/>
      <c r="E12" s="79">
        <v>-7703273.56</v>
      </c>
      <c r="F12" s="80">
        <v>7703273.56</v>
      </c>
    </row>
    <row r="13" spans="1:6" ht="14.25" customHeight="1">
      <c r="A13" s="40" t="s">
        <v>117</v>
      </c>
      <c r="B13" s="20">
        <v>710</v>
      </c>
      <c r="C13" s="26" t="s">
        <v>35</v>
      </c>
      <c r="D13" s="78">
        <v>-126495320</v>
      </c>
      <c r="E13" s="79">
        <v>-22055857.41</v>
      </c>
      <c r="F13" s="80">
        <v>-104439462.59</v>
      </c>
    </row>
    <row r="14" spans="1:6" ht="22.5">
      <c r="A14" s="40" t="s">
        <v>166</v>
      </c>
      <c r="B14" s="20">
        <v>710</v>
      </c>
      <c r="C14" s="26" t="s">
        <v>86</v>
      </c>
      <c r="D14" s="78">
        <v>-126495320</v>
      </c>
      <c r="E14" s="79">
        <v>-22055857.41</v>
      </c>
      <c r="F14" s="80">
        <v>-104439462.59</v>
      </c>
    </row>
    <row r="15" spans="1:6" ht="22.5">
      <c r="A15" s="41" t="s">
        <v>73</v>
      </c>
      <c r="B15" s="17">
        <v>710</v>
      </c>
      <c r="C15" s="25" t="s">
        <v>87</v>
      </c>
      <c r="D15" s="78">
        <v>-126495320</v>
      </c>
      <c r="E15" s="79">
        <v>-22055857.41</v>
      </c>
      <c r="F15" s="80">
        <v>-104439462.59</v>
      </c>
    </row>
    <row r="16" spans="1:6" ht="24" customHeight="1">
      <c r="A16" s="29" t="s">
        <v>133</v>
      </c>
      <c r="B16" s="17">
        <v>710</v>
      </c>
      <c r="C16" s="25" t="s">
        <v>109</v>
      </c>
      <c r="D16" s="78">
        <v>-126495320</v>
      </c>
      <c r="E16" s="79">
        <v>-22055857.41</v>
      </c>
      <c r="F16" s="80">
        <v>-104439462.59</v>
      </c>
    </row>
    <row r="17" spans="1:6" ht="15.75" customHeight="1">
      <c r="A17" s="40" t="s">
        <v>167</v>
      </c>
      <c r="B17" s="20">
        <v>720</v>
      </c>
      <c r="C17" s="26" t="s">
        <v>163</v>
      </c>
      <c r="D17" s="78">
        <v>126495320</v>
      </c>
      <c r="E17" s="79">
        <v>14352583.85</v>
      </c>
      <c r="F17" s="80">
        <v>112142736.15</v>
      </c>
    </row>
    <row r="18" spans="1:6" ht="22.5">
      <c r="A18" s="40" t="s">
        <v>105</v>
      </c>
      <c r="B18" s="20">
        <v>720</v>
      </c>
      <c r="C18" s="26" t="s">
        <v>71</v>
      </c>
      <c r="D18" s="78">
        <v>126495320</v>
      </c>
      <c r="E18" s="79">
        <v>14352583.85</v>
      </c>
      <c r="F18" s="80">
        <v>112142736.15</v>
      </c>
    </row>
    <row r="19" spans="1:6" ht="22.5">
      <c r="A19" s="40" t="s">
        <v>52</v>
      </c>
      <c r="B19" s="20">
        <v>720</v>
      </c>
      <c r="C19" s="26" t="s">
        <v>72</v>
      </c>
      <c r="D19" s="78">
        <v>126495320</v>
      </c>
      <c r="E19" s="79">
        <v>14352583.85</v>
      </c>
      <c r="F19" s="80">
        <v>112142736.15</v>
      </c>
    </row>
    <row r="20" spans="1:6" ht="23.25" thickBot="1">
      <c r="A20" s="29" t="s">
        <v>134</v>
      </c>
      <c r="B20" s="42">
        <v>720</v>
      </c>
      <c r="C20" s="27" t="s">
        <v>135</v>
      </c>
      <c r="D20" s="75">
        <v>126495320</v>
      </c>
      <c r="E20" s="76">
        <v>14352583.85</v>
      </c>
      <c r="F20" s="77">
        <v>112142736.15</v>
      </c>
    </row>
    <row r="23" spans="1:4" ht="12.75">
      <c r="A23" s="2" t="s">
        <v>176</v>
      </c>
      <c r="D23" s="1" t="s">
        <v>177</v>
      </c>
    </row>
    <row r="26" spans="1:4" ht="12.75">
      <c r="A26" s="2" t="s">
        <v>178</v>
      </c>
      <c r="D26" s="1" t="s">
        <v>179</v>
      </c>
    </row>
    <row r="28" ht="12.75">
      <c r="A28" s="2" t="s">
        <v>180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4"/>
  <sheetViews>
    <sheetView tabSelected="1" zoomScalePageLayoutView="0" workbookViewId="0" topLeftCell="A190">
      <selection activeCell="A1" sqref="A1:F194"/>
    </sheetView>
  </sheetViews>
  <sheetFormatPr defaultColWidth="9.00390625" defaultRowHeight="12.75"/>
  <cols>
    <col min="1" max="1" width="17.00390625" style="0" customWidth="1"/>
    <col min="2" max="2" width="16.25390625" style="0" customWidth="1"/>
    <col min="3" max="3" width="14.00390625" style="0" customWidth="1"/>
    <col min="4" max="4" width="17.375" style="0" customWidth="1"/>
    <col min="5" max="5" width="17.875" style="0" customWidth="1"/>
    <col min="6" max="6" width="23.625" style="0" customWidth="1"/>
  </cols>
  <sheetData>
    <row r="1" spans="1:6" ht="38.25">
      <c r="A1" s="93" t="s">
        <v>136</v>
      </c>
      <c r="B1" s="94" t="s">
        <v>151</v>
      </c>
      <c r="C1" s="95" t="s">
        <v>187</v>
      </c>
      <c r="D1" s="95" t="s">
        <v>82</v>
      </c>
      <c r="E1" s="95" t="s">
        <v>139</v>
      </c>
      <c r="F1" s="93" t="s">
        <v>188</v>
      </c>
    </row>
    <row r="2" spans="1:6" ht="13.5" thickBot="1">
      <c r="A2" s="96">
        <v>1</v>
      </c>
      <c r="B2" s="97">
        <v>2</v>
      </c>
      <c r="C2" s="98">
        <v>3</v>
      </c>
      <c r="D2" s="99" t="s">
        <v>155</v>
      </c>
      <c r="E2" s="99" t="s">
        <v>156</v>
      </c>
      <c r="F2" s="99" t="s">
        <v>137</v>
      </c>
    </row>
    <row r="3" spans="1:6" ht="24">
      <c r="A3" s="100" t="s">
        <v>189</v>
      </c>
      <c r="B3" s="101" t="s">
        <v>190</v>
      </c>
      <c r="C3" s="102" t="s">
        <v>191</v>
      </c>
      <c r="D3" s="103">
        <f>D4+D61+D68+D83+D96+D146+D151+D160+D172+D191</f>
        <v>126495320</v>
      </c>
      <c r="E3" s="104">
        <f>E4+E61+E68+E83+E96+E146+E151+E160+E172+E191</f>
        <v>13837907.620000001</v>
      </c>
      <c r="F3" s="105">
        <f>F4+F61+F68+F83+F96+F146+F151+F160+F172+F191</f>
        <v>112657412.38</v>
      </c>
    </row>
    <row r="4" spans="1:6" ht="22.5">
      <c r="A4" s="106" t="s">
        <v>192</v>
      </c>
      <c r="B4" s="107" t="s">
        <v>190</v>
      </c>
      <c r="C4" s="108" t="s">
        <v>193</v>
      </c>
      <c r="D4" s="109">
        <f>D5+D8+D35+D49+D51</f>
        <v>37443000</v>
      </c>
      <c r="E4" s="109">
        <f>E5+E8+E35+E51</f>
        <v>3226261.1</v>
      </c>
      <c r="F4" s="110">
        <f>F5+F8+F35+F49+F51</f>
        <v>34216738.9</v>
      </c>
    </row>
    <row r="5" spans="1:6" ht="96">
      <c r="A5" s="111" t="s">
        <v>194</v>
      </c>
      <c r="B5" s="107" t="s">
        <v>190</v>
      </c>
      <c r="C5" s="108" t="s">
        <v>195</v>
      </c>
      <c r="D5" s="112">
        <f>D6+D7</f>
        <v>1459000</v>
      </c>
      <c r="E5" s="113">
        <f>E6+E7</f>
        <v>143738.11</v>
      </c>
      <c r="F5" s="114">
        <f>D5-E5</f>
        <v>1315261.8900000001</v>
      </c>
    </row>
    <row r="6" spans="1:6" ht="132">
      <c r="A6" s="115" t="s">
        <v>196</v>
      </c>
      <c r="B6" s="116" t="s">
        <v>190</v>
      </c>
      <c r="C6" s="117" t="s">
        <v>197</v>
      </c>
      <c r="D6" s="118">
        <v>1131000</v>
      </c>
      <c r="E6" s="119">
        <v>110397.93</v>
      </c>
      <c r="F6" s="120">
        <f>D6-E6</f>
        <v>1020602.0700000001</v>
      </c>
    </row>
    <row r="7" spans="1:6" ht="36">
      <c r="A7" s="115" t="s">
        <v>198</v>
      </c>
      <c r="B7" s="116" t="s">
        <v>190</v>
      </c>
      <c r="C7" s="117" t="s">
        <v>199</v>
      </c>
      <c r="D7" s="118">
        <v>328000</v>
      </c>
      <c r="E7" s="119">
        <v>33340.18</v>
      </c>
      <c r="F7" s="120">
        <f>D7-E7</f>
        <v>294659.82</v>
      </c>
    </row>
    <row r="8" spans="1:6" ht="156">
      <c r="A8" s="111" t="s">
        <v>200</v>
      </c>
      <c r="B8" s="107" t="s">
        <v>190</v>
      </c>
      <c r="C8" s="108" t="s">
        <v>201</v>
      </c>
      <c r="D8" s="112">
        <f>D9+D16</f>
        <v>30617000</v>
      </c>
      <c r="E8" s="113">
        <f>E9+E16</f>
        <v>2869740.19</v>
      </c>
      <c r="F8" s="114">
        <f>F9+F16</f>
        <v>27747259.81</v>
      </c>
    </row>
    <row r="9" spans="1:6" ht="96">
      <c r="A9" s="111" t="s">
        <v>202</v>
      </c>
      <c r="B9" s="107" t="s">
        <v>190</v>
      </c>
      <c r="C9" s="108" t="s">
        <v>203</v>
      </c>
      <c r="D9" s="121">
        <f>D10+D14</f>
        <v>675000</v>
      </c>
      <c r="E9" s="122">
        <f>E10+E14</f>
        <v>21800</v>
      </c>
      <c r="F9" s="123">
        <f>F10+F14</f>
        <v>653200</v>
      </c>
    </row>
    <row r="10" spans="1:6" ht="48">
      <c r="A10" s="111" t="s">
        <v>204</v>
      </c>
      <c r="B10" s="107" t="s">
        <v>190</v>
      </c>
      <c r="C10" s="108" t="s">
        <v>205</v>
      </c>
      <c r="D10" s="121">
        <f>D13+D12+D11</f>
        <v>275000</v>
      </c>
      <c r="E10" s="122">
        <f>E11+E12+E13</f>
        <v>0</v>
      </c>
      <c r="F10" s="123">
        <f>F11+F12+F13</f>
        <v>275000</v>
      </c>
    </row>
    <row r="11" spans="1:6" ht="120">
      <c r="A11" s="115" t="s">
        <v>206</v>
      </c>
      <c r="B11" s="124" t="s">
        <v>190</v>
      </c>
      <c r="C11" s="117" t="s">
        <v>207</v>
      </c>
      <c r="D11" s="118">
        <v>100000</v>
      </c>
      <c r="E11" s="119">
        <v>0</v>
      </c>
      <c r="F11" s="120">
        <v>100000</v>
      </c>
    </row>
    <row r="12" spans="1:6" ht="96">
      <c r="A12" s="115" t="s">
        <v>208</v>
      </c>
      <c r="B12" s="124" t="s">
        <v>190</v>
      </c>
      <c r="C12" s="117" t="s">
        <v>209</v>
      </c>
      <c r="D12" s="118">
        <v>35000</v>
      </c>
      <c r="E12" s="119">
        <v>0</v>
      </c>
      <c r="F12" s="120">
        <v>35000</v>
      </c>
    </row>
    <row r="13" spans="1:6" ht="108">
      <c r="A13" s="115" t="s">
        <v>210</v>
      </c>
      <c r="B13" s="124" t="s">
        <v>190</v>
      </c>
      <c r="C13" s="117" t="s">
        <v>211</v>
      </c>
      <c r="D13" s="118">
        <v>140000</v>
      </c>
      <c r="E13" s="119">
        <v>0</v>
      </c>
      <c r="F13" s="120">
        <v>140000</v>
      </c>
    </row>
    <row r="14" spans="1:6" ht="36">
      <c r="A14" s="125" t="s">
        <v>212</v>
      </c>
      <c r="B14" s="124" t="s">
        <v>190</v>
      </c>
      <c r="C14" s="108" t="s">
        <v>213</v>
      </c>
      <c r="D14" s="121">
        <f>D15</f>
        <v>400000</v>
      </c>
      <c r="E14" s="122">
        <f>E15</f>
        <v>21800</v>
      </c>
      <c r="F14" s="123">
        <f>F15</f>
        <v>378200</v>
      </c>
    </row>
    <row r="15" spans="1:6" ht="108">
      <c r="A15" s="115" t="s">
        <v>214</v>
      </c>
      <c r="B15" s="124" t="s">
        <v>190</v>
      </c>
      <c r="C15" s="117" t="s">
        <v>215</v>
      </c>
      <c r="D15" s="118">
        <v>400000</v>
      </c>
      <c r="E15" s="119">
        <v>21800</v>
      </c>
      <c r="F15" s="120">
        <f>D15-E15</f>
        <v>378200</v>
      </c>
    </row>
    <row r="16" spans="1:6" ht="24">
      <c r="A16" s="125" t="s">
        <v>216</v>
      </c>
      <c r="B16" s="126" t="s">
        <v>190</v>
      </c>
      <c r="C16" s="127" t="s">
        <v>217</v>
      </c>
      <c r="D16" s="121">
        <f>D17+D18+D19+D20+D21+D22+D23+D24+D25+D26+D27+D28+D29+D30+D31+D32+D33+D34</f>
        <v>29942000</v>
      </c>
      <c r="E16" s="122">
        <f>E17+E18+E19+E20+E21+E22+E23+E24+E25+E26+E27+E28+E29+E30+E31+E32+E33+E34</f>
        <v>2847940.19</v>
      </c>
      <c r="F16" s="123">
        <f>F17+F18+F19+F20+F21+F22+F23+F24+F25+F26+F27+F28+F29+F30+F31+F32+F33+F34</f>
        <v>27094059.81</v>
      </c>
    </row>
    <row r="17" spans="1:6" ht="120">
      <c r="A17" s="115" t="s">
        <v>218</v>
      </c>
      <c r="B17" s="124" t="s">
        <v>190</v>
      </c>
      <c r="C17" s="117" t="s">
        <v>219</v>
      </c>
      <c r="D17" s="118">
        <v>19000000</v>
      </c>
      <c r="E17" s="119">
        <v>1908776.67</v>
      </c>
      <c r="F17" s="120">
        <f>D17-E17</f>
        <v>17091223.33</v>
      </c>
    </row>
    <row r="18" spans="1:6" ht="36">
      <c r="A18" s="115" t="s">
        <v>198</v>
      </c>
      <c r="B18" s="124" t="s">
        <v>190</v>
      </c>
      <c r="C18" s="117" t="s">
        <v>220</v>
      </c>
      <c r="D18" s="118">
        <v>5500000</v>
      </c>
      <c r="E18" s="119">
        <v>436033.95</v>
      </c>
      <c r="F18" s="120">
        <f>D18-E18</f>
        <v>5063966.05</v>
      </c>
    </row>
    <row r="19" spans="1:6" ht="108">
      <c r="A19" s="115" t="s">
        <v>221</v>
      </c>
      <c r="B19" s="124" t="s">
        <v>190</v>
      </c>
      <c r="C19" s="117" t="s">
        <v>222</v>
      </c>
      <c r="D19" s="118">
        <v>3000</v>
      </c>
      <c r="E19" s="119"/>
      <c r="F19" s="120">
        <f>D19-E19</f>
        <v>3000</v>
      </c>
    </row>
    <row r="20" spans="1:6" ht="24">
      <c r="A20" s="115" t="s">
        <v>223</v>
      </c>
      <c r="B20" s="124" t="s">
        <v>190</v>
      </c>
      <c r="C20" s="117" t="s">
        <v>224</v>
      </c>
      <c r="D20" s="118">
        <v>25000</v>
      </c>
      <c r="E20" s="119">
        <v>1902</v>
      </c>
      <c r="F20" s="120">
        <f>D20-E20</f>
        <v>23098</v>
      </c>
    </row>
    <row r="21" spans="1:6" ht="84">
      <c r="A21" s="115" t="s">
        <v>225</v>
      </c>
      <c r="B21" s="124" t="s">
        <v>190</v>
      </c>
      <c r="C21" s="117" t="s">
        <v>226</v>
      </c>
      <c r="D21" s="118">
        <v>422000</v>
      </c>
      <c r="E21" s="119">
        <v>49313.23</v>
      </c>
      <c r="F21" s="120">
        <f>D21-E21</f>
        <v>372686.77</v>
      </c>
    </row>
    <row r="22" spans="1:6" ht="36">
      <c r="A22" s="115" t="s">
        <v>227</v>
      </c>
      <c r="B22" s="124" t="s">
        <v>190</v>
      </c>
      <c r="C22" s="117" t="s">
        <v>228</v>
      </c>
      <c r="D22" s="118">
        <v>355000</v>
      </c>
      <c r="E22" s="119">
        <v>0</v>
      </c>
      <c r="F22" s="120">
        <v>355000</v>
      </c>
    </row>
    <row r="23" spans="1:6" ht="24">
      <c r="A23" s="115" t="s">
        <v>229</v>
      </c>
      <c r="B23" s="124" t="s">
        <v>190</v>
      </c>
      <c r="C23" s="117" t="s">
        <v>230</v>
      </c>
      <c r="D23" s="118">
        <v>983000</v>
      </c>
      <c r="E23" s="119">
        <v>98574.64</v>
      </c>
      <c r="F23" s="120">
        <f>D23-E23</f>
        <v>884425.36</v>
      </c>
    </row>
    <row r="24" spans="1:6" ht="36">
      <c r="A24" s="115" t="s">
        <v>231</v>
      </c>
      <c r="B24" s="124" t="s">
        <v>190</v>
      </c>
      <c r="C24" s="117" t="s">
        <v>232</v>
      </c>
      <c r="D24" s="118">
        <v>100000</v>
      </c>
      <c r="E24" s="119">
        <v>0</v>
      </c>
      <c r="F24" s="120">
        <v>100000</v>
      </c>
    </row>
    <row r="25" spans="1:6" ht="48">
      <c r="A25" s="115" t="s">
        <v>233</v>
      </c>
      <c r="B25" s="124" t="s">
        <v>190</v>
      </c>
      <c r="C25" s="117" t="s">
        <v>234</v>
      </c>
      <c r="D25" s="118">
        <v>100000</v>
      </c>
      <c r="E25" s="119">
        <v>44158.4</v>
      </c>
      <c r="F25" s="120">
        <f>D25-E25</f>
        <v>55841.6</v>
      </c>
    </row>
    <row r="26" spans="1:6" ht="60">
      <c r="A26" s="115" t="s">
        <v>235</v>
      </c>
      <c r="B26" s="124" t="s">
        <v>190</v>
      </c>
      <c r="C26" s="117" t="s">
        <v>236</v>
      </c>
      <c r="D26" s="118">
        <v>12000</v>
      </c>
      <c r="E26" s="119">
        <v>569</v>
      </c>
      <c r="F26" s="120">
        <f>D26-E26</f>
        <v>11431</v>
      </c>
    </row>
    <row r="27" spans="1:6" ht="24">
      <c r="A27" s="115" t="s">
        <v>237</v>
      </c>
      <c r="B27" s="124" t="s">
        <v>190</v>
      </c>
      <c r="C27" s="117" t="s">
        <v>238</v>
      </c>
      <c r="D27" s="118">
        <v>818000</v>
      </c>
      <c r="E27" s="119">
        <v>140726.82</v>
      </c>
      <c r="F27" s="120">
        <f>D27-E27</f>
        <v>677273.1799999999</v>
      </c>
    </row>
    <row r="28" spans="1:6" ht="36">
      <c r="A28" s="115" t="s">
        <v>227</v>
      </c>
      <c r="B28" s="124" t="s">
        <v>190</v>
      </c>
      <c r="C28" s="117" t="s">
        <v>239</v>
      </c>
      <c r="D28" s="118">
        <v>1000000</v>
      </c>
      <c r="E28" s="119">
        <v>0</v>
      </c>
      <c r="F28" s="120">
        <v>1000000</v>
      </c>
    </row>
    <row r="29" spans="1:6" ht="24">
      <c r="A29" s="115" t="s">
        <v>240</v>
      </c>
      <c r="B29" s="124" t="s">
        <v>190</v>
      </c>
      <c r="C29" s="117" t="s">
        <v>241</v>
      </c>
      <c r="D29" s="118">
        <v>630000</v>
      </c>
      <c r="E29" s="119">
        <v>67167.69</v>
      </c>
      <c r="F29" s="120">
        <f aca="true" t="shared" si="0" ref="F29:F34">D29-E29</f>
        <v>562832.31</v>
      </c>
    </row>
    <row r="30" spans="1:6" ht="22.5">
      <c r="A30" s="115" t="s">
        <v>242</v>
      </c>
      <c r="B30" s="124" t="s">
        <v>190</v>
      </c>
      <c r="C30" s="117" t="s">
        <v>243</v>
      </c>
      <c r="D30" s="118">
        <v>10000</v>
      </c>
      <c r="E30" s="119">
        <v>260</v>
      </c>
      <c r="F30" s="120">
        <f t="shared" si="0"/>
        <v>9740</v>
      </c>
    </row>
    <row r="31" spans="1:6" ht="36">
      <c r="A31" s="115" t="s">
        <v>231</v>
      </c>
      <c r="B31" s="124" t="s">
        <v>190</v>
      </c>
      <c r="C31" s="117" t="s">
        <v>244</v>
      </c>
      <c r="D31" s="118">
        <v>100000</v>
      </c>
      <c r="E31" s="119">
        <v>0</v>
      </c>
      <c r="F31" s="120">
        <f t="shared" si="0"/>
        <v>100000</v>
      </c>
    </row>
    <row r="32" spans="1:6" ht="48">
      <c r="A32" s="115" t="s">
        <v>233</v>
      </c>
      <c r="B32" s="124" t="s">
        <v>190</v>
      </c>
      <c r="C32" s="117" t="s">
        <v>245</v>
      </c>
      <c r="D32" s="118">
        <v>800000</v>
      </c>
      <c r="E32" s="119">
        <v>69313.72</v>
      </c>
      <c r="F32" s="120">
        <f t="shared" si="0"/>
        <v>730686.28</v>
      </c>
    </row>
    <row r="33" spans="1:6" ht="72">
      <c r="A33" s="115" t="s">
        <v>246</v>
      </c>
      <c r="B33" s="124" t="s">
        <v>190</v>
      </c>
      <c r="C33" s="117" t="s">
        <v>247</v>
      </c>
      <c r="D33" s="118">
        <v>30000</v>
      </c>
      <c r="E33" s="119">
        <v>4342</v>
      </c>
      <c r="F33" s="120">
        <f t="shared" si="0"/>
        <v>25658</v>
      </c>
    </row>
    <row r="34" spans="1:6" ht="48">
      <c r="A34" s="115" t="s">
        <v>248</v>
      </c>
      <c r="B34" s="124" t="s">
        <v>190</v>
      </c>
      <c r="C34" s="117" t="s">
        <v>249</v>
      </c>
      <c r="D34" s="118">
        <v>54000</v>
      </c>
      <c r="E34" s="119">
        <v>26802.07</v>
      </c>
      <c r="F34" s="120">
        <f t="shared" si="0"/>
        <v>27197.93</v>
      </c>
    </row>
    <row r="35" spans="1:6" ht="120">
      <c r="A35" s="111" t="s">
        <v>250</v>
      </c>
      <c r="B35" s="107" t="s">
        <v>190</v>
      </c>
      <c r="C35" s="108" t="s">
        <v>251</v>
      </c>
      <c r="D35" s="112">
        <f>D36+D40</f>
        <v>1904000</v>
      </c>
      <c r="E35" s="113">
        <f>E36+E40</f>
        <v>181178.47</v>
      </c>
      <c r="F35" s="114">
        <f>F36+F40</f>
        <v>1722821.5300000003</v>
      </c>
    </row>
    <row r="36" spans="1:6" ht="72">
      <c r="A36" s="111" t="s">
        <v>252</v>
      </c>
      <c r="B36" s="107" t="s">
        <v>190</v>
      </c>
      <c r="C36" s="108" t="s">
        <v>253</v>
      </c>
      <c r="D36" s="121">
        <f>D37+D38+D39</f>
        <v>1184000</v>
      </c>
      <c r="E36" s="122">
        <f>E37+E38+E39</f>
        <v>117256.13</v>
      </c>
      <c r="F36" s="123">
        <f>F37+F38+F39</f>
        <v>1066743.87</v>
      </c>
    </row>
    <row r="37" spans="1:6" ht="108">
      <c r="A37" s="115" t="s">
        <v>254</v>
      </c>
      <c r="B37" s="116" t="s">
        <v>190</v>
      </c>
      <c r="C37" s="117" t="s">
        <v>255</v>
      </c>
      <c r="D37" s="118">
        <v>917000</v>
      </c>
      <c r="E37" s="119">
        <v>97017</v>
      </c>
      <c r="F37" s="120">
        <f>D37-E37</f>
        <v>819983</v>
      </c>
    </row>
    <row r="38" spans="1:6" ht="36">
      <c r="A38" s="115" t="s">
        <v>198</v>
      </c>
      <c r="B38" s="116" t="s">
        <v>190</v>
      </c>
      <c r="C38" s="117" t="s">
        <v>256</v>
      </c>
      <c r="D38" s="118">
        <v>266000</v>
      </c>
      <c r="E38" s="119">
        <v>20239.13</v>
      </c>
      <c r="F38" s="120">
        <f>D38-E38</f>
        <v>245760.87</v>
      </c>
    </row>
    <row r="39" spans="1:6" ht="24">
      <c r="A39" s="115" t="s">
        <v>257</v>
      </c>
      <c r="B39" s="116" t="s">
        <v>190</v>
      </c>
      <c r="C39" s="117" t="s">
        <v>258</v>
      </c>
      <c r="D39" s="118">
        <v>1000</v>
      </c>
      <c r="E39" s="119">
        <v>0</v>
      </c>
      <c r="F39" s="120">
        <f>D39-E39</f>
        <v>1000</v>
      </c>
    </row>
    <row r="40" spans="1:6" ht="48">
      <c r="A40" s="125" t="s">
        <v>259</v>
      </c>
      <c r="B40" s="116" t="s">
        <v>190</v>
      </c>
      <c r="C40" s="108" t="s">
        <v>260</v>
      </c>
      <c r="D40" s="121">
        <f>D41+D42+D43+D44+D45+D46+D47+D48</f>
        <v>720000</v>
      </c>
      <c r="E40" s="122">
        <f>E41+E42+E43+E44+E45+E46+E47+E48</f>
        <v>63922.34</v>
      </c>
      <c r="F40" s="123">
        <f>F41+F42+F43+F44+F45+F46+F47+F48</f>
        <v>656077.66</v>
      </c>
    </row>
    <row r="41" spans="1:6" ht="96">
      <c r="A41" s="115" t="s">
        <v>261</v>
      </c>
      <c r="B41" s="116" t="s">
        <v>190</v>
      </c>
      <c r="C41" s="117" t="s">
        <v>262</v>
      </c>
      <c r="D41" s="118">
        <v>532000</v>
      </c>
      <c r="E41" s="119">
        <v>51415</v>
      </c>
      <c r="F41" s="120">
        <f>D41-E41</f>
        <v>480585</v>
      </c>
    </row>
    <row r="42" spans="1:6" ht="36">
      <c r="A42" s="115" t="s">
        <v>198</v>
      </c>
      <c r="B42" s="116" t="s">
        <v>190</v>
      </c>
      <c r="C42" s="117" t="s">
        <v>263</v>
      </c>
      <c r="D42" s="118">
        <v>159000</v>
      </c>
      <c r="E42" s="119">
        <v>12507.34</v>
      </c>
      <c r="F42" s="120">
        <f>D42-E42</f>
        <v>146492.66</v>
      </c>
    </row>
    <row r="43" spans="1:6" ht="120">
      <c r="A43" s="115" t="s">
        <v>264</v>
      </c>
      <c r="B43" s="116" t="s">
        <v>190</v>
      </c>
      <c r="C43" s="117" t="s">
        <v>265</v>
      </c>
      <c r="D43" s="118">
        <v>1000</v>
      </c>
      <c r="E43" s="119">
        <v>0</v>
      </c>
      <c r="F43" s="120">
        <v>1000</v>
      </c>
    </row>
    <row r="44" spans="1:6" ht="108">
      <c r="A44" s="115" t="s">
        <v>266</v>
      </c>
      <c r="B44" s="116" t="s">
        <v>190</v>
      </c>
      <c r="C44" s="117" t="s">
        <v>267</v>
      </c>
      <c r="D44" s="118">
        <v>6000</v>
      </c>
      <c r="E44" s="119">
        <v>0</v>
      </c>
      <c r="F44" s="120">
        <v>6000</v>
      </c>
    </row>
    <row r="45" spans="1:6" ht="24">
      <c r="A45" s="115" t="s">
        <v>229</v>
      </c>
      <c r="B45" s="116" t="s">
        <v>190</v>
      </c>
      <c r="C45" s="117" t="s">
        <v>268</v>
      </c>
      <c r="D45" s="118">
        <v>10000</v>
      </c>
      <c r="E45" s="119">
        <v>0</v>
      </c>
      <c r="F45" s="120">
        <v>10000</v>
      </c>
    </row>
    <row r="46" spans="1:6" ht="36">
      <c r="A46" s="115" t="s">
        <v>269</v>
      </c>
      <c r="B46" s="116" t="s">
        <v>190</v>
      </c>
      <c r="C46" s="117" t="s">
        <v>270</v>
      </c>
      <c r="D46" s="118">
        <v>7000</v>
      </c>
      <c r="E46" s="119">
        <v>0</v>
      </c>
      <c r="F46" s="120">
        <v>7000</v>
      </c>
    </row>
    <row r="47" spans="1:6" ht="48">
      <c r="A47" s="115" t="s">
        <v>271</v>
      </c>
      <c r="B47" s="116" t="s">
        <v>190</v>
      </c>
      <c r="C47" s="117" t="s">
        <v>272</v>
      </c>
      <c r="D47" s="118">
        <v>3000</v>
      </c>
      <c r="E47" s="119">
        <v>0</v>
      </c>
      <c r="F47" s="120">
        <v>3000</v>
      </c>
    </row>
    <row r="48" spans="1:6" ht="96">
      <c r="A48" s="115" t="s">
        <v>273</v>
      </c>
      <c r="B48" s="116" t="s">
        <v>190</v>
      </c>
      <c r="C48" s="117" t="s">
        <v>274</v>
      </c>
      <c r="D48" s="118">
        <v>2000</v>
      </c>
      <c r="E48" s="119">
        <v>0</v>
      </c>
      <c r="F48" s="120">
        <v>2000</v>
      </c>
    </row>
    <row r="49" spans="1:6" ht="24">
      <c r="A49" s="111" t="s">
        <v>275</v>
      </c>
      <c r="B49" s="107" t="s">
        <v>190</v>
      </c>
      <c r="C49" s="108" t="s">
        <v>276</v>
      </c>
      <c r="D49" s="112">
        <f>D50</f>
        <v>2000000</v>
      </c>
      <c r="E49" s="128">
        <f>E50</f>
        <v>0</v>
      </c>
      <c r="F49" s="114">
        <f>F50</f>
        <v>2000000</v>
      </c>
    </row>
    <row r="50" spans="1:6" ht="108">
      <c r="A50" s="115" t="s">
        <v>277</v>
      </c>
      <c r="B50" s="124" t="s">
        <v>190</v>
      </c>
      <c r="C50" s="117" t="s">
        <v>278</v>
      </c>
      <c r="D50" s="118">
        <v>2000000</v>
      </c>
      <c r="E50" s="119">
        <v>0</v>
      </c>
      <c r="F50" s="120">
        <v>2000000</v>
      </c>
    </row>
    <row r="51" spans="1:6" ht="36">
      <c r="A51" s="111" t="s">
        <v>279</v>
      </c>
      <c r="B51" s="129" t="s">
        <v>190</v>
      </c>
      <c r="C51" s="108" t="s">
        <v>280</v>
      </c>
      <c r="D51" s="112">
        <f>D52+D56</f>
        <v>1463000</v>
      </c>
      <c r="E51" s="113">
        <f>E52+E56</f>
        <v>31604.33</v>
      </c>
      <c r="F51" s="114">
        <f>F52+F56</f>
        <v>1431395.67</v>
      </c>
    </row>
    <row r="52" spans="1:6" ht="96">
      <c r="A52" s="111" t="s">
        <v>202</v>
      </c>
      <c r="B52" s="129" t="s">
        <v>190</v>
      </c>
      <c r="C52" s="108" t="s">
        <v>281</v>
      </c>
      <c r="D52" s="121">
        <v>1000000</v>
      </c>
      <c r="E52" s="122"/>
      <c r="F52" s="123">
        <f>F53</f>
        <v>1000000</v>
      </c>
    </row>
    <row r="53" spans="1:6" ht="60">
      <c r="A53" s="111" t="s">
        <v>282</v>
      </c>
      <c r="B53" s="129" t="s">
        <v>190</v>
      </c>
      <c r="C53" s="108" t="s">
        <v>283</v>
      </c>
      <c r="D53" s="121">
        <f>D54+D55</f>
        <v>1000000</v>
      </c>
      <c r="E53" s="122">
        <f>E55+E54</f>
        <v>0</v>
      </c>
      <c r="F53" s="123">
        <f>F54+F55</f>
        <v>1000000</v>
      </c>
    </row>
    <row r="54" spans="1:6" ht="96">
      <c r="A54" s="115" t="s">
        <v>284</v>
      </c>
      <c r="B54" s="124" t="s">
        <v>190</v>
      </c>
      <c r="C54" s="117" t="s">
        <v>285</v>
      </c>
      <c r="D54" s="118">
        <v>500000</v>
      </c>
      <c r="E54" s="119">
        <v>0</v>
      </c>
      <c r="F54" s="120">
        <v>500000</v>
      </c>
    </row>
    <row r="55" spans="1:6" ht="120">
      <c r="A55" s="115" t="s">
        <v>286</v>
      </c>
      <c r="B55" s="124" t="s">
        <v>190</v>
      </c>
      <c r="C55" s="117" t="s">
        <v>287</v>
      </c>
      <c r="D55" s="118">
        <v>500000</v>
      </c>
      <c r="E55" s="119">
        <v>0</v>
      </c>
      <c r="F55" s="120">
        <v>500000</v>
      </c>
    </row>
    <row r="56" spans="1:6" ht="72">
      <c r="A56" s="125" t="s">
        <v>288</v>
      </c>
      <c r="B56" s="126" t="s">
        <v>190</v>
      </c>
      <c r="C56" s="127" t="s">
        <v>289</v>
      </c>
      <c r="D56" s="121">
        <f>D57+D58+D59+D60</f>
        <v>463000</v>
      </c>
      <c r="E56" s="122">
        <f>E57+E58+E59+E60</f>
        <v>31604.33</v>
      </c>
      <c r="F56" s="123">
        <f>F57+F58+F59+F60</f>
        <v>431395.67</v>
      </c>
    </row>
    <row r="57" spans="1:6" ht="84">
      <c r="A57" s="115" t="s">
        <v>290</v>
      </c>
      <c r="B57" s="124" t="s">
        <v>190</v>
      </c>
      <c r="C57" s="117" t="s">
        <v>291</v>
      </c>
      <c r="D57" s="118">
        <v>61000</v>
      </c>
      <c r="E57" s="119">
        <v>10322.41</v>
      </c>
      <c r="F57" s="120">
        <f>D57-E57</f>
        <v>50677.59</v>
      </c>
    </row>
    <row r="58" spans="1:6" ht="24">
      <c r="A58" s="115" t="s">
        <v>229</v>
      </c>
      <c r="B58" s="124" t="s">
        <v>190</v>
      </c>
      <c r="C58" s="117" t="s">
        <v>292</v>
      </c>
      <c r="D58" s="118">
        <v>91000</v>
      </c>
      <c r="E58" s="119">
        <v>8681.92</v>
      </c>
      <c r="F58" s="120">
        <f>D58-E58</f>
        <v>82318.08</v>
      </c>
    </row>
    <row r="59" spans="1:6" ht="22.5">
      <c r="A59" s="115" t="s">
        <v>293</v>
      </c>
      <c r="B59" s="124" t="s">
        <v>190</v>
      </c>
      <c r="C59" s="117" t="s">
        <v>294</v>
      </c>
      <c r="D59" s="118">
        <v>211000</v>
      </c>
      <c r="E59" s="119">
        <v>0</v>
      </c>
      <c r="F59" s="120">
        <f>D59-E59</f>
        <v>211000</v>
      </c>
    </row>
    <row r="60" spans="1:6" ht="60">
      <c r="A60" s="115" t="s">
        <v>295</v>
      </c>
      <c r="B60" s="124" t="s">
        <v>190</v>
      </c>
      <c r="C60" s="117" t="s">
        <v>296</v>
      </c>
      <c r="D60" s="118">
        <v>100000</v>
      </c>
      <c r="E60" s="119">
        <v>12600</v>
      </c>
      <c r="F60" s="120">
        <f>D60-E60</f>
        <v>87400</v>
      </c>
    </row>
    <row r="61" spans="1:6" ht="24">
      <c r="A61" s="125" t="s">
        <v>297</v>
      </c>
      <c r="B61" s="124" t="s">
        <v>190</v>
      </c>
      <c r="C61" s="108" t="s">
        <v>298</v>
      </c>
      <c r="D61" s="112">
        <f>D62</f>
        <v>956000</v>
      </c>
      <c r="E61" s="113">
        <f>E62</f>
        <v>0</v>
      </c>
      <c r="F61" s="114">
        <f>F62</f>
        <v>956000</v>
      </c>
    </row>
    <row r="62" spans="1:6" ht="36">
      <c r="A62" s="111" t="s">
        <v>299</v>
      </c>
      <c r="B62" s="107" t="s">
        <v>190</v>
      </c>
      <c r="C62" s="108" t="s">
        <v>300</v>
      </c>
      <c r="D62" s="121">
        <f>D63+D64+D65+D66+D67</f>
        <v>956000</v>
      </c>
      <c r="E62" s="130">
        <f>E63+E64+E65+E66+E67</f>
        <v>0</v>
      </c>
      <c r="F62" s="123">
        <f>F63+F64+F65+F66+F67</f>
        <v>956000</v>
      </c>
    </row>
    <row r="63" spans="1:6" ht="240">
      <c r="A63" s="115" t="s">
        <v>301</v>
      </c>
      <c r="B63" s="124" t="s">
        <v>190</v>
      </c>
      <c r="C63" s="117" t="s">
        <v>302</v>
      </c>
      <c r="D63" s="118">
        <v>731030</v>
      </c>
      <c r="E63" s="119">
        <v>0</v>
      </c>
      <c r="F63" s="120">
        <f>D63-E63</f>
        <v>731030</v>
      </c>
    </row>
    <row r="64" spans="1:6" ht="36">
      <c r="A64" s="115" t="s">
        <v>198</v>
      </c>
      <c r="B64" s="124" t="s">
        <v>190</v>
      </c>
      <c r="C64" s="117" t="s">
        <v>303</v>
      </c>
      <c r="D64" s="118">
        <v>216000</v>
      </c>
      <c r="E64" s="119">
        <v>0</v>
      </c>
      <c r="F64" s="120">
        <f>D64-E64</f>
        <v>216000</v>
      </c>
    </row>
    <row r="65" spans="1:6" ht="84">
      <c r="A65" s="115" t="s">
        <v>304</v>
      </c>
      <c r="B65" s="124" t="s">
        <v>190</v>
      </c>
      <c r="C65" s="117" t="s">
        <v>305</v>
      </c>
      <c r="D65" s="118">
        <v>500</v>
      </c>
      <c r="E65" s="119">
        <v>0</v>
      </c>
      <c r="F65" s="120">
        <v>500</v>
      </c>
    </row>
    <row r="66" spans="1:6" ht="84">
      <c r="A66" s="115" t="s">
        <v>225</v>
      </c>
      <c r="B66" s="124" t="s">
        <v>190</v>
      </c>
      <c r="C66" s="117" t="s">
        <v>306</v>
      </c>
      <c r="D66" s="118">
        <v>4900</v>
      </c>
      <c r="E66" s="119">
        <v>0</v>
      </c>
      <c r="F66" s="120">
        <v>4900</v>
      </c>
    </row>
    <row r="67" spans="1:6" ht="84">
      <c r="A67" s="115" t="s">
        <v>307</v>
      </c>
      <c r="B67" s="124" t="s">
        <v>190</v>
      </c>
      <c r="C67" s="117" t="s">
        <v>308</v>
      </c>
      <c r="D67" s="118">
        <v>3570</v>
      </c>
      <c r="E67" s="119">
        <v>0</v>
      </c>
      <c r="F67" s="120">
        <v>3570</v>
      </c>
    </row>
    <row r="68" spans="1:6" ht="56.25">
      <c r="A68" s="106" t="s">
        <v>309</v>
      </c>
      <c r="B68" s="107" t="s">
        <v>190</v>
      </c>
      <c r="C68" s="108" t="s">
        <v>310</v>
      </c>
      <c r="D68" s="112">
        <f>D69+D77</f>
        <v>2732000</v>
      </c>
      <c r="E68" s="113">
        <f>E69+E77</f>
        <v>291166.65</v>
      </c>
      <c r="F68" s="114">
        <f>F69+F77</f>
        <v>2440833.3499999996</v>
      </c>
    </row>
    <row r="69" spans="1:6" ht="96">
      <c r="A69" s="111" t="s">
        <v>311</v>
      </c>
      <c r="B69" s="107" t="s">
        <v>190</v>
      </c>
      <c r="C69" s="108" t="s">
        <v>312</v>
      </c>
      <c r="D69" s="131">
        <v>2265000</v>
      </c>
      <c r="E69" s="132">
        <f>E70</f>
        <v>291166.65</v>
      </c>
      <c r="F69" s="133">
        <f>F70</f>
        <v>1973833.3499999999</v>
      </c>
    </row>
    <row r="70" spans="1:6" ht="144">
      <c r="A70" s="111" t="s">
        <v>313</v>
      </c>
      <c r="B70" s="107" t="s">
        <v>190</v>
      </c>
      <c r="C70" s="108" t="s">
        <v>314</v>
      </c>
      <c r="D70" s="131">
        <v>2265000</v>
      </c>
      <c r="E70" s="132">
        <f>E71+E72+E73+E74+E75+E76</f>
        <v>291166.65</v>
      </c>
      <c r="F70" s="133">
        <f>F71+F72+F73+F74+F75+F76</f>
        <v>1973833.3499999999</v>
      </c>
    </row>
    <row r="71" spans="1:6" ht="132">
      <c r="A71" s="115" t="s">
        <v>315</v>
      </c>
      <c r="B71" s="116" t="s">
        <v>190</v>
      </c>
      <c r="C71" s="117" t="s">
        <v>316</v>
      </c>
      <c r="D71" s="118">
        <v>200000</v>
      </c>
      <c r="E71" s="119">
        <v>0</v>
      </c>
      <c r="F71" s="120">
        <v>200000</v>
      </c>
    </row>
    <row r="72" spans="1:6" ht="48">
      <c r="A72" s="115" t="s">
        <v>233</v>
      </c>
      <c r="B72" s="116" t="s">
        <v>190</v>
      </c>
      <c r="C72" s="117" t="s">
        <v>317</v>
      </c>
      <c r="D72" s="118">
        <v>30000</v>
      </c>
      <c r="E72" s="119">
        <v>0</v>
      </c>
      <c r="F72" s="120">
        <v>30000</v>
      </c>
    </row>
    <row r="73" spans="1:6" ht="156">
      <c r="A73" s="115" t="s">
        <v>318</v>
      </c>
      <c r="B73" s="116" t="s">
        <v>190</v>
      </c>
      <c r="C73" s="117" t="s">
        <v>319</v>
      </c>
      <c r="D73" s="118">
        <v>146000</v>
      </c>
      <c r="E73" s="119">
        <v>24333.33</v>
      </c>
      <c r="F73" s="120">
        <f>D73-E73</f>
        <v>121666.67</v>
      </c>
    </row>
    <row r="74" spans="1:6" ht="180">
      <c r="A74" s="115" t="s">
        <v>320</v>
      </c>
      <c r="B74" s="116" t="s">
        <v>190</v>
      </c>
      <c r="C74" s="117" t="s">
        <v>321</v>
      </c>
      <c r="D74" s="118">
        <v>1601000</v>
      </c>
      <c r="E74" s="119">
        <v>266833.32</v>
      </c>
      <c r="F74" s="120">
        <f>D74-E74</f>
        <v>1334166.68</v>
      </c>
    </row>
    <row r="75" spans="1:6" ht="192">
      <c r="A75" s="115" t="s">
        <v>322</v>
      </c>
      <c r="B75" s="116" t="s">
        <v>190</v>
      </c>
      <c r="C75" s="117" t="s">
        <v>323</v>
      </c>
      <c r="D75" s="118">
        <v>188000</v>
      </c>
      <c r="E75" s="119">
        <v>0</v>
      </c>
      <c r="F75" s="120">
        <v>188000</v>
      </c>
    </row>
    <row r="76" spans="1:6" ht="72">
      <c r="A76" s="115" t="s">
        <v>324</v>
      </c>
      <c r="B76" s="116" t="s">
        <v>190</v>
      </c>
      <c r="C76" s="117" t="s">
        <v>325</v>
      </c>
      <c r="D76" s="118">
        <v>100000</v>
      </c>
      <c r="E76" s="119"/>
      <c r="F76" s="120">
        <v>100000</v>
      </c>
    </row>
    <row r="77" spans="1:6" ht="72">
      <c r="A77" s="111" t="s">
        <v>326</v>
      </c>
      <c r="B77" s="107" t="s">
        <v>190</v>
      </c>
      <c r="C77" s="108" t="s">
        <v>327</v>
      </c>
      <c r="D77" s="121">
        <v>467000</v>
      </c>
      <c r="E77" s="130"/>
      <c r="F77" s="123">
        <v>467000</v>
      </c>
    </row>
    <row r="78" spans="1:6" ht="96">
      <c r="A78" s="111" t="s">
        <v>311</v>
      </c>
      <c r="B78" s="107" t="s">
        <v>190</v>
      </c>
      <c r="C78" s="108" t="s">
        <v>328</v>
      </c>
      <c r="D78" s="121">
        <v>467000</v>
      </c>
      <c r="E78" s="130"/>
      <c r="F78" s="123">
        <v>467000</v>
      </c>
    </row>
    <row r="79" spans="1:6" ht="108">
      <c r="A79" s="111" t="s">
        <v>329</v>
      </c>
      <c r="B79" s="107" t="s">
        <v>190</v>
      </c>
      <c r="C79" s="108" t="s">
        <v>330</v>
      </c>
      <c r="D79" s="121">
        <v>467000</v>
      </c>
      <c r="E79" s="130"/>
      <c r="F79" s="123">
        <v>467000</v>
      </c>
    </row>
    <row r="80" spans="1:6" ht="101.25">
      <c r="A80" s="134" t="s">
        <v>331</v>
      </c>
      <c r="B80" s="124" t="s">
        <v>190</v>
      </c>
      <c r="C80" s="117" t="s">
        <v>332</v>
      </c>
      <c r="D80" s="118">
        <v>100000</v>
      </c>
      <c r="E80" s="119">
        <v>0</v>
      </c>
      <c r="F80" s="120">
        <v>100000</v>
      </c>
    </row>
    <row r="81" spans="1:6" ht="191.25">
      <c r="A81" s="134" t="s">
        <v>333</v>
      </c>
      <c r="B81" s="124" t="s">
        <v>190</v>
      </c>
      <c r="C81" s="117" t="s">
        <v>334</v>
      </c>
      <c r="D81" s="118">
        <v>167000</v>
      </c>
      <c r="E81" s="119">
        <v>0</v>
      </c>
      <c r="F81" s="120">
        <v>167000</v>
      </c>
    </row>
    <row r="82" spans="1:6" ht="146.25">
      <c r="A82" s="134" t="s">
        <v>335</v>
      </c>
      <c r="B82" s="124" t="s">
        <v>190</v>
      </c>
      <c r="C82" s="117" t="s">
        <v>336</v>
      </c>
      <c r="D82" s="118">
        <v>200000</v>
      </c>
      <c r="E82" s="119">
        <v>0</v>
      </c>
      <c r="F82" s="120">
        <v>200000</v>
      </c>
    </row>
    <row r="83" spans="1:6" ht="22.5">
      <c r="A83" s="106" t="s">
        <v>337</v>
      </c>
      <c r="B83" s="107" t="s">
        <v>190</v>
      </c>
      <c r="C83" s="108" t="s">
        <v>338</v>
      </c>
      <c r="D83" s="112">
        <f>D84+D92</f>
        <v>18211730</v>
      </c>
      <c r="E83" s="128">
        <f>E84+E92</f>
        <v>493854.2</v>
      </c>
      <c r="F83" s="114">
        <f>F84+F92</f>
        <v>17717875.8</v>
      </c>
    </row>
    <row r="84" spans="1:6" ht="48">
      <c r="A84" s="111" t="s">
        <v>339</v>
      </c>
      <c r="B84" s="107" t="s">
        <v>190</v>
      </c>
      <c r="C84" s="108" t="s">
        <v>340</v>
      </c>
      <c r="D84" s="121">
        <f>D85</f>
        <v>18141730</v>
      </c>
      <c r="E84" s="130">
        <f>E85</f>
        <v>485304.2</v>
      </c>
      <c r="F84" s="123">
        <f>D84-E84</f>
        <v>17656425.8</v>
      </c>
    </row>
    <row r="85" spans="1:6" ht="336">
      <c r="A85" s="111" t="s">
        <v>341</v>
      </c>
      <c r="B85" s="107" t="s">
        <v>190</v>
      </c>
      <c r="C85" s="108" t="s">
        <v>342</v>
      </c>
      <c r="D85" s="135">
        <f>D86+D89</f>
        <v>18141730</v>
      </c>
      <c r="E85" s="130">
        <f>E86+E89</f>
        <v>485304.2</v>
      </c>
      <c r="F85" s="123">
        <f>F86+F89</f>
        <v>17656425.8</v>
      </c>
    </row>
    <row r="86" spans="1:6" ht="132">
      <c r="A86" s="111" t="s">
        <v>343</v>
      </c>
      <c r="B86" s="107" t="s">
        <v>190</v>
      </c>
      <c r="C86" s="108" t="s">
        <v>344</v>
      </c>
      <c r="D86" s="121">
        <f>D87+D88</f>
        <v>5300000</v>
      </c>
      <c r="E86" s="130">
        <f>E87+E88</f>
        <v>485304.2</v>
      </c>
      <c r="F86" s="123">
        <f>F87+F88</f>
        <v>4814695.8</v>
      </c>
    </row>
    <row r="87" spans="1:6" ht="252">
      <c r="A87" s="115" t="s">
        <v>345</v>
      </c>
      <c r="B87" s="124" t="s">
        <v>190</v>
      </c>
      <c r="C87" s="117" t="s">
        <v>346</v>
      </c>
      <c r="D87" s="118">
        <v>4300000</v>
      </c>
      <c r="E87" s="119">
        <v>485304.2</v>
      </c>
      <c r="F87" s="120">
        <f>D87-E87</f>
        <v>3814695.8</v>
      </c>
    </row>
    <row r="88" spans="1:6" ht="108">
      <c r="A88" s="115" t="s">
        <v>347</v>
      </c>
      <c r="B88" s="124" t="s">
        <v>190</v>
      </c>
      <c r="C88" s="117" t="s">
        <v>348</v>
      </c>
      <c r="D88" s="118">
        <v>1000000</v>
      </c>
      <c r="E88" s="119">
        <v>0</v>
      </c>
      <c r="F88" s="120">
        <f>D88-E88</f>
        <v>1000000</v>
      </c>
    </row>
    <row r="89" spans="1:6" ht="96">
      <c r="A89" s="125" t="s">
        <v>349</v>
      </c>
      <c r="B89" s="124" t="s">
        <v>190</v>
      </c>
      <c r="C89" s="108" t="s">
        <v>350</v>
      </c>
      <c r="D89" s="121">
        <f>D90+D91</f>
        <v>12841730</v>
      </c>
      <c r="E89" s="122">
        <f>E90+E91</f>
        <v>0</v>
      </c>
      <c r="F89" s="123">
        <f>F90+F91</f>
        <v>12841730</v>
      </c>
    </row>
    <row r="90" spans="1:6" ht="108">
      <c r="A90" s="115" t="s">
        <v>351</v>
      </c>
      <c r="B90" s="124" t="s">
        <v>190</v>
      </c>
      <c r="C90" s="117" t="s">
        <v>352</v>
      </c>
      <c r="D90" s="118">
        <v>2206900</v>
      </c>
      <c r="E90" s="119">
        <v>0</v>
      </c>
      <c r="F90" s="120">
        <v>2206900</v>
      </c>
    </row>
    <row r="91" spans="1:6" ht="132">
      <c r="A91" s="115" t="s">
        <v>353</v>
      </c>
      <c r="B91" s="124" t="s">
        <v>190</v>
      </c>
      <c r="C91" s="117" t="s">
        <v>354</v>
      </c>
      <c r="D91" s="118">
        <v>10634830</v>
      </c>
      <c r="E91" s="119">
        <v>0</v>
      </c>
      <c r="F91" s="120">
        <v>10634830</v>
      </c>
    </row>
    <row r="92" spans="1:6" ht="48">
      <c r="A92" s="111" t="s">
        <v>355</v>
      </c>
      <c r="B92" s="107" t="s">
        <v>190</v>
      </c>
      <c r="C92" s="108" t="s">
        <v>356</v>
      </c>
      <c r="D92" s="121">
        <v>70000</v>
      </c>
      <c r="E92" s="130">
        <f>E93</f>
        <v>8550</v>
      </c>
      <c r="F92" s="123">
        <f>F93</f>
        <v>61450</v>
      </c>
    </row>
    <row r="93" spans="1:6" ht="168">
      <c r="A93" s="125" t="s">
        <v>357</v>
      </c>
      <c r="B93" s="107"/>
      <c r="C93" s="108" t="s">
        <v>358</v>
      </c>
      <c r="D93" s="121">
        <f aca="true" t="shared" si="1" ref="D93:F94">D94</f>
        <v>70000</v>
      </c>
      <c r="E93" s="130">
        <f t="shared" si="1"/>
        <v>8550</v>
      </c>
      <c r="F93" s="123">
        <f t="shared" si="1"/>
        <v>61450</v>
      </c>
    </row>
    <row r="94" spans="1:6" ht="48">
      <c r="A94" s="125" t="s">
        <v>359</v>
      </c>
      <c r="B94" s="107"/>
      <c r="C94" s="108" t="s">
        <v>360</v>
      </c>
      <c r="D94" s="121">
        <f t="shared" si="1"/>
        <v>70000</v>
      </c>
      <c r="E94" s="130">
        <f t="shared" si="1"/>
        <v>8550</v>
      </c>
      <c r="F94" s="123">
        <f t="shared" si="1"/>
        <v>61450</v>
      </c>
    </row>
    <row r="95" spans="1:6" ht="180">
      <c r="A95" s="134" t="s">
        <v>361</v>
      </c>
      <c r="B95" s="124" t="s">
        <v>190</v>
      </c>
      <c r="C95" s="117" t="s">
        <v>362</v>
      </c>
      <c r="D95" s="118">
        <v>70000</v>
      </c>
      <c r="E95" s="119">
        <v>8550</v>
      </c>
      <c r="F95" s="120">
        <f>D95-E95</f>
        <v>61450</v>
      </c>
    </row>
    <row r="96" spans="1:6" ht="33.75">
      <c r="A96" s="106" t="s">
        <v>363</v>
      </c>
      <c r="B96" s="107" t="s">
        <v>190</v>
      </c>
      <c r="C96" s="108" t="s">
        <v>364</v>
      </c>
      <c r="D96" s="112">
        <f>D97+D103+D108</f>
        <v>28484790</v>
      </c>
      <c r="E96" s="113">
        <f>E97+E103+E108</f>
        <v>5168025.76</v>
      </c>
      <c r="F96" s="114">
        <f>D96-E96</f>
        <v>23316764.240000002</v>
      </c>
    </row>
    <row r="97" spans="1:6" ht="24">
      <c r="A97" s="111" t="s">
        <v>365</v>
      </c>
      <c r="B97" s="107" t="s">
        <v>190</v>
      </c>
      <c r="C97" s="108" t="s">
        <v>366</v>
      </c>
      <c r="D97" s="121">
        <f>D98</f>
        <v>5270000</v>
      </c>
      <c r="E97" s="122">
        <f>E98</f>
        <v>9478.83</v>
      </c>
      <c r="F97" s="123">
        <f>F98</f>
        <v>5260521.17</v>
      </c>
    </row>
    <row r="98" spans="1:6" ht="120">
      <c r="A98" s="111" t="s">
        <v>367</v>
      </c>
      <c r="B98" s="126" t="s">
        <v>190</v>
      </c>
      <c r="C98" s="108" t="s">
        <v>368</v>
      </c>
      <c r="D98" s="121">
        <f>D99+D101</f>
        <v>5270000</v>
      </c>
      <c r="E98" s="122">
        <f>E99+E101</f>
        <v>9478.83</v>
      </c>
      <c r="F98" s="123">
        <f>F99+F101</f>
        <v>5260521.17</v>
      </c>
    </row>
    <row r="99" spans="1:6" ht="180">
      <c r="A99" s="111" t="s">
        <v>369</v>
      </c>
      <c r="B99" s="126" t="s">
        <v>190</v>
      </c>
      <c r="C99" s="108" t="s">
        <v>370</v>
      </c>
      <c r="D99" s="121">
        <f>D100</f>
        <v>4770000</v>
      </c>
      <c r="E99" s="122">
        <f>E100</f>
        <v>9478.83</v>
      </c>
      <c r="F99" s="123">
        <f>F100</f>
        <v>4760521.17</v>
      </c>
    </row>
    <row r="100" spans="1:6" ht="168">
      <c r="A100" s="115" t="s">
        <v>371</v>
      </c>
      <c r="B100" s="124" t="s">
        <v>190</v>
      </c>
      <c r="C100" s="117" t="s">
        <v>372</v>
      </c>
      <c r="D100" s="118">
        <v>4770000</v>
      </c>
      <c r="E100" s="119">
        <v>9478.83</v>
      </c>
      <c r="F100" s="120">
        <v>4760521.17</v>
      </c>
    </row>
    <row r="101" spans="1:6" ht="60">
      <c r="A101" s="125" t="s">
        <v>373</v>
      </c>
      <c r="B101" s="126" t="s">
        <v>190</v>
      </c>
      <c r="C101" s="108" t="s">
        <v>374</v>
      </c>
      <c r="D101" s="121">
        <f>D102</f>
        <v>500000</v>
      </c>
      <c r="E101" s="122">
        <f>E102</f>
        <v>0</v>
      </c>
      <c r="F101" s="123">
        <f>F102</f>
        <v>500000</v>
      </c>
    </row>
    <row r="102" spans="1:6" ht="132">
      <c r="A102" s="115" t="s">
        <v>375</v>
      </c>
      <c r="B102" s="124" t="s">
        <v>190</v>
      </c>
      <c r="C102" s="117" t="s">
        <v>376</v>
      </c>
      <c r="D102" s="118">
        <v>500000</v>
      </c>
      <c r="E102" s="119">
        <v>0</v>
      </c>
      <c r="F102" s="120">
        <v>500000</v>
      </c>
    </row>
    <row r="103" spans="1:6" ht="24">
      <c r="A103" s="111" t="s">
        <v>377</v>
      </c>
      <c r="B103" s="126" t="s">
        <v>190</v>
      </c>
      <c r="C103" s="108" t="s">
        <v>378</v>
      </c>
      <c r="D103" s="121">
        <f aca="true" t="shared" si="2" ref="D103:F104">D104</f>
        <v>5000000</v>
      </c>
      <c r="E103" s="130">
        <f t="shared" si="2"/>
        <v>4000000</v>
      </c>
      <c r="F103" s="123">
        <f t="shared" si="2"/>
        <v>1000000</v>
      </c>
    </row>
    <row r="104" spans="1:6" ht="120">
      <c r="A104" s="111" t="s">
        <v>367</v>
      </c>
      <c r="B104" s="126" t="s">
        <v>190</v>
      </c>
      <c r="C104" s="108" t="s">
        <v>379</v>
      </c>
      <c r="D104" s="121">
        <f t="shared" si="2"/>
        <v>5000000</v>
      </c>
      <c r="E104" s="130">
        <f t="shared" si="2"/>
        <v>4000000</v>
      </c>
      <c r="F104" s="123">
        <f t="shared" si="2"/>
        <v>1000000</v>
      </c>
    </row>
    <row r="105" spans="1:6" ht="48">
      <c r="A105" s="111" t="s">
        <v>380</v>
      </c>
      <c r="B105" s="126" t="s">
        <v>190</v>
      </c>
      <c r="C105" s="108" t="s">
        <v>381</v>
      </c>
      <c r="D105" s="121">
        <f>D106+D107</f>
        <v>5000000</v>
      </c>
      <c r="E105" s="130">
        <f>E106+E107</f>
        <v>4000000</v>
      </c>
      <c r="F105" s="123">
        <f>F106+F107</f>
        <v>1000000</v>
      </c>
    </row>
    <row r="106" spans="1:6" ht="312">
      <c r="A106" s="115" t="s">
        <v>382</v>
      </c>
      <c r="B106" s="124" t="s">
        <v>190</v>
      </c>
      <c r="C106" s="117" t="s">
        <v>383</v>
      </c>
      <c r="D106" s="118">
        <v>4000000</v>
      </c>
      <c r="E106" s="119">
        <v>4000000</v>
      </c>
      <c r="F106" s="120">
        <f>D106-E106</f>
        <v>0</v>
      </c>
    </row>
    <row r="107" spans="1:6" ht="132">
      <c r="A107" s="115" t="s">
        <v>384</v>
      </c>
      <c r="B107" s="124" t="s">
        <v>190</v>
      </c>
      <c r="C107" s="117" t="s">
        <v>385</v>
      </c>
      <c r="D107" s="118">
        <v>1000000</v>
      </c>
      <c r="E107" s="119">
        <v>0</v>
      </c>
      <c r="F107" s="120">
        <v>1000000</v>
      </c>
    </row>
    <row r="108" spans="1:6" ht="22.5">
      <c r="A108" s="111" t="s">
        <v>386</v>
      </c>
      <c r="B108" s="126" t="s">
        <v>190</v>
      </c>
      <c r="C108" s="108" t="s">
        <v>387</v>
      </c>
      <c r="D108" s="112">
        <f>D109+D112+D140</f>
        <v>18214790</v>
      </c>
      <c r="E108" s="113">
        <f>E109+E112+E140</f>
        <v>1158546.9300000002</v>
      </c>
      <c r="F108" s="114">
        <f>F109+F112+F140</f>
        <v>17056243.07</v>
      </c>
    </row>
    <row r="109" spans="1:6" ht="336">
      <c r="A109" s="111" t="s">
        <v>341</v>
      </c>
      <c r="B109" s="126" t="s">
        <v>190</v>
      </c>
      <c r="C109" s="108" t="s">
        <v>388</v>
      </c>
      <c r="D109" s="121">
        <f aca="true" t="shared" si="3" ref="D109:F110">D110</f>
        <v>2900000</v>
      </c>
      <c r="E109" s="122">
        <f t="shared" si="3"/>
        <v>104293.77</v>
      </c>
      <c r="F109" s="123">
        <f t="shared" si="3"/>
        <v>2795706.23</v>
      </c>
    </row>
    <row r="110" spans="1:6" ht="108">
      <c r="A110" s="111" t="s">
        <v>389</v>
      </c>
      <c r="B110" s="126" t="s">
        <v>190</v>
      </c>
      <c r="C110" s="108" t="s">
        <v>390</v>
      </c>
      <c r="D110" s="121">
        <f t="shared" si="3"/>
        <v>2900000</v>
      </c>
      <c r="E110" s="122">
        <f t="shared" si="3"/>
        <v>104293.77</v>
      </c>
      <c r="F110" s="123">
        <f t="shared" si="3"/>
        <v>2795706.23</v>
      </c>
    </row>
    <row r="111" spans="1:6" ht="168">
      <c r="A111" s="115" t="s">
        <v>391</v>
      </c>
      <c r="B111" s="126" t="s">
        <v>190</v>
      </c>
      <c r="C111" s="117" t="s">
        <v>392</v>
      </c>
      <c r="D111" s="118">
        <v>2900000</v>
      </c>
      <c r="E111" s="119">
        <v>104293.77</v>
      </c>
      <c r="F111" s="120">
        <f>D111-E111</f>
        <v>2795706.23</v>
      </c>
    </row>
    <row r="112" spans="1:6" ht="168">
      <c r="A112" s="125" t="s">
        <v>357</v>
      </c>
      <c r="B112" s="124" t="s">
        <v>190</v>
      </c>
      <c r="C112" s="127" t="s">
        <v>393</v>
      </c>
      <c r="D112" s="121">
        <f>D113+D117+D122+D125+D130+D132+D135+D137</f>
        <v>10314790</v>
      </c>
      <c r="E112" s="122">
        <f>E113+E117+E122+E125+E130+E132+E135+E137</f>
        <v>298928.35</v>
      </c>
      <c r="F112" s="123">
        <f>F113+F117+F122+F125+F130+F132+F135+F137</f>
        <v>10015861.649999999</v>
      </c>
    </row>
    <row r="113" spans="1:6" ht="84">
      <c r="A113" s="125" t="s">
        <v>394</v>
      </c>
      <c r="B113" s="126" t="s">
        <v>190</v>
      </c>
      <c r="C113" s="127" t="s">
        <v>395</v>
      </c>
      <c r="D113" s="121">
        <f>D114+D115+D116</f>
        <v>2450000</v>
      </c>
      <c r="E113" s="122">
        <f>E114+E115+E116</f>
        <v>0</v>
      </c>
      <c r="F113" s="123">
        <f>F114+F115+F116</f>
        <v>2450000</v>
      </c>
    </row>
    <row r="114" spans="1:6" ht="84">
      <c r="A114" s="115" t="s">
        <v>396</v>
      </c>
      <c r="B114" s="124" t="s">
        <v>190</v>
      </c>
      <c r="C114" s="117" t="s">
        <v>397</v>
      </c>
      <c r="D114" s="118">
        <v>1000000</v>
      </c>
      <c r="E114" s="119">
        <v>0</v>
      </c>
      <c r="F114" s="120">
        <v>1000000</v>
      </c>
    </row>
    <row r="115" spans="1:6" ht="216">
      <c r="A115" s="115" t="s">
        <v>398</v>
      </c>
      <c r="B115" s="124" t="s">
        <v>190</v>
      </c>
      <c r="C115" s="117" t="s">
        <v>399</v>
      </c>
      <c r="D115" s="118">
        <v>450000</v>
      </c>
      <c r="E115" s="119">
        <v>0</v>
      </c>
      <c r="F115" s="120">
        <v>450000</v>
      </c>
    </row>
    <row r="116" spans="1:6" ht="228">
      <c r="A116" s="115" t="s">
        <v>400</v>
      </c>
      <c r="B116" s="124" t="s">
        <v>190</v>
      </c>
      <c r="C116" s="117" t="s">
        <v>401</v>
      </c>
      <c r="D116" s="118">
        <v>1000000</v>
      </c>
      <c r="E116" s="119">
        <v>0</v>
      </c>
      <c r="F116" s="120">
        <v>1000000</v>
      </c>
    </row>
    <row r="117" spans="1:6" ht="60">
      <c r="A117" s="125" t="s">
        <v>402</v>
      </c>
      <c r="B117" s="124" t="s">
        <v>190</v>
      </c>
      <c r="C117" s="108" t="s">
        <v>403</v>
      </c>
      <c r="D117" s="121">
        <f>D118+D119+D120+D121</f>
        <v>1050000</v>
      </c>
      <c r="E117" s="122">
        <f>E118+E119+E120+E121</f>
        <v>101808.4</v>
      </c>
      <c r="F117" s="123">
        <f>F118+F119+F120+F121</f>
        <v>948191.6</v>
      </c>
    </row>
    <row r="118" spans="1:6" ht="96">
      <c r="A118" s="115" t="s">
        <v>404</v>
      </c>
      <c r="B118" s="124" t="s">
        <v>190</v>
      </c>
      <c r="C118" s="117" t="s">
        <v>405</v>
      </c>
      <c r="D118" s="118">
        <v>450000</v>
      </c>
      <c r="E118" s="119">
        <v>0</v>
      </c>
      <c r="F118" s="120">
        <v>450000</v>
      </c>
    </row>
    <row r="119" spans="1:6" ht="120">
      <c r="A119" s="115" t="s">
        <v>406</v>
      </c>
      <c r="B119" s="124" t="s">
        <v>190</v>
      </c>
      <c r="C119" s="117" t="s">
        <v>407</v>
      </c>
      <c r="D119" s="118">
        <v>350000</v>
      </c>
      <c r="E119" s="119">
        <v>101808.4</v>
      </c>
      <c r="F119" s="120">
        <f>D119-E119</f>
        <v>248191.6</v>
      </c>
    </row>
    <row r="120" spans="1:6" ht="120">
      <c r="A120" s="115" t="s">
        <v>408</v>
      </c>
      <c r="B120" s="124" t="s">
        <v>190</v>
      </c>
      <c r="C120" s="117" t="s">
        <v>409</v>
      </c>
      <c r="D120" s="118">
        <v>150000</v>
      </c>
      <c r="E120" s="119">
        <v>0</v>
      </c>
      <c r="F120" s="120">
        <v>150000</v>
      </c>
    </row>
    <row r="121" spans="1:6" ht="132">
      <c r="A121" s="115" t="s">
        <v>410</v>
      </c>
      <c r="B121" s="124" t="s">
        <v>190</v>
      </c>
      <c r="C121" s="117" t="s">
        <v>411</v>
      </c>
      <c r="D121" s="118">
        <v>100000</v>
      </c>
      <c r="E121" s="119">
        <v>0</v>
      </c>
      <c r="F121" s="120">
        <v>100000</v>
      </c>
    </row>
    <row r="122" spans="1:6" ht="36">
      <c r="A122" s="125" t="s">
        <v>412</v>
      </c>
      <c r="B122" s="124" t="s">
        <v>190</v>
      </c>
      <c r="C122" s="108" t="s">
        <v>413</v>
      </c>
      <c r="D122" s="121">
        <f>D123+D124</f>
        <v>1550000</v>
      </c>
      <c r="E122" s="122">
        <f>E123+E124</f>
        <v>0</v>
      </c>
      <c r="F122" s="123">
        <f>F123+F124</f>
        <v>1550000</v>
      </c>
    </row>
    <row r="123" spans="1:6" ht="204">
      <c r="A123" s="115" t="s">
        <v>414</v>
      </c>
      <c r="B123" s="124" t="s">
        <v>190</v>
      </c>
      <c r="C123" s="117" t="s">
        <v>415</v>
      </c>
      <c r="D123" s="118">
        <v>1500000</v>
      </c>
      <c r="E123" s="119">
        <v>0</v>
      </c>
      <c r="F123" s="120">
        <v>1500000</v>
      </c>
    </row>
    <row r="124" spans="1:6" ht="180">
      <c r="A124" s="115" t="s">
        <v>416</v>
      </c>
      <c r="B124" s="124" t="s">
        <v>190</v>
      </c>
      <c r="C124" s="117" t="s">
        <v>417</v>
      </c>
      <c r="D124" s="118">
        <v>50000</v>
      </c>
      <c r="E124" s="119">
        <v>0</v>
      </c>
      <c r="F124" s="120">
        <v>50000</v>
      </c>
    </row>
    <row r="125" spans="1:6" ht="60">
      <c r="A125" s="125" t="s">
        <v>418</v>
      </c>
      <c r="B125" s="124"/>
      <c r="C125" s="127" t="s">
        <v>419</v>
      </c>
      <c r="D125" s="121">
        <f>D126+D127+D128+D129</f>
        <v>1930000</v>
      </c>
      <c r="E125" s="122">
        <f>E126+E127+E128+E129</f>
        <v>97215.39</v>
      </c>
      <c r="F125" s="123">
        <f>F126+F127+F128+F129</f>
        <v>1832784.6099999999</v>
      </c>
    </row>
    <row r="126" spans="1:6" ht="108">
      <c r="A126" s="115" t="s">
        <v>420</v>
      </c>
      <c r="B126" s="124" t="s">
        <v>190</v>
      </c>
      <c r="C126" s="117" t="s">
        <v>421</v>
      </c>
      <c r="D126" s="118">
        <v>500000</v>
      </c>
      <c r="E126" s="119">
        <v>97215.39</v>
      </c>
      <c r="F126" s="120">
        <v>402784.61</v>
      </c>
    </row>
    <row r="127" spans="1:6" ht="216">
      <c r="A127" s="115" t="s">
        <v>422</v>
      </c>
      <c r="B127" s="124" t="s">
        <v>190</v>
      </c>
      <c r="C127" s="117" t="s">
        <v>423</v>
      </c>
      <c r="D127" s="118">
        <v>130000</v>
      </c>
      <c r="E127" s="119">
        <v>0</v>
      </c>
      <c r="F127" s="120">
        <v>130000</v>
      </c>
    </row>
    <row r="128" spans="1:6" ht="144">
      <c r="A128" s="115" t="s">
        <v>424</v>
      </c>
      <c r="B128" s="124" t="s">
        <v>190</v>
      </c>
      <c r="C128" s="117" t="s">
        <v>425</v>
      </c>
      <c r="D128" s="118">
        <v>1200000</v>
      </c>
      <c r="E128" s="119">
        <v>0</v>
      </c>
      <c r="F128" s="120">
        <f>D128-E128</f>
        <v>1200000</v>
      </c>
    </row>
    <row r="129" spans="1:6" ht="132">
      <c r="A129" s="115" t="s">
        <v>426</v>
      </c>
      <c r="B129" s="124" t="s">
        <v>190</v>
      </c>
      <c r="C129" s="117" t="s">
        <v>427</v>
      </c>
      <c r="D129" s="118">
        <v>100000</v>
      </c>
      <c r="E129" s="119">
        <v>0</v>
      </c>
      <c r="F129" s="120">
        <v>100000</v>
      </c>
    </row>
    <row r="130" spans="1:6" ht="48">
      <c r="A130" s="125" t="s">
        <v>428</v>
      </c>
      <c r="B130" s="124" t="s">
        <v>190</v>
      </c>
      <c r="C130" s="127" t="s">
        <v>429</v>
      </c>
      <c r="D130" s="121">
        <f>D131</f>
        <v>1300000</v>
      </c>
      <c r="E130" s="122">
        <f>E131</f>
        <v>99904.56</v>
      </c>
      <c r="F130" s="123">
        <f>F131</f>
        <v>1200095.44</v>
      </c>
    </row>
    <row r="131" spans="1:6" ht="204">
      <c r="A131" s="115" t="s">
        <v>430</v>
      </c>
      <c r="B131" s="124" t="s">
        <v>190</v>
      </c>
      <c r="C131" s="117" t="s">
        <v>431</v>
      </c>
      <c r="D131" s="118">
        <v>1300000</v>
      </c>
      <c r="E131" s="119">
        <v>99904.56</v>
      </c>
      <c r="F131" s="120">
        <v>1200095.44</v>
      </c>
    </row>
    <row r="132" spans="1:6" ht="108">
      <c r="A132" s="125" t="s">
        <v>432</v>
      </c>
      <c r="B132" s="124" t="s">
        <v>190</v>
      </c>
      <c r="C132" s="127" t="s">
        <v>433</v>
      </c>
      <c r="D132" s="121">
        <f>D133+D134</f>
        <v>1314790</v>
      </c>
      <c r="E132" s="122"/>
      <c r="F132" s="123">
        <f>F133+F134</f>
        <v>1314790</v>
      </c>
    </row>
    <row r="133" spans="1:6" ht="132">
      <c r="A133" s="115" t="s">
        <v>434</v>
      </c>
      <c r="B133" s="124" t="s">
        <v>190</v>
      </c>
      <c r="C133" s="117" t="s">
        <v>435</v>
      </c>
      <c r="D133" s="118">
        <v>1014790</v>
      </c>
      <c r="E133" s="119">
        <v>0</v>
      </c>
      <c r="F133" s="120">
        <v>1014790</v>
      </c>
    </row>
    <row r="134" spans="1:6" ht="96">
      <c r="A134" s="115" t="s">
        <v>436</v>
      </c>
      <c r="B134" s="124" t="s">
        <v>190</v>
      </c>
      <c r="C134" s="117" t="s">
        <v>437</v>
      </c>
      <c r="D134" s="118">
        <v>300000</v>
      </c>
      <c r="E134" s="119">
        <v>0</v>
      </c>
      <c r="F134" s="120">
        <v>300000</v>
      </c>
    </row>
    <row r="135" spans="1:6" ht="60">
      <c r="A135" s="125" t="s">
        <v>438</v>
      </c>
      <c r="B135" s="124" t="s">
        <v>190</v>
      </c>
      <c r="C135" s="127" t="s">
        <v>439</v>
      </c>
      <c r="D135" s="121">
        <f>D136</f>
        <v>220000</v>
      </c>
      <c r="E135" s="122">
        <f>E136</f>
        <v>0</v>
      </c>
      <c r="F135" s="123">
        <f>F136</f>
        <v>220000</v>
      </c>
    </row>
    <row r="136" spans="1:6" ht="168">
      <c r="A136" s="115" t="s">
        <v>440</v>
      </c>
      <c r="B136" s="124" t="s">
        <v>190</v>
      </c>
      <c r="C136" s="117" t="s">
        <v>441</v>
      </c>
      <c r="D136" s="118">
        <v>220000</v>
      </c>
      <c r="E136" s="119">
        <v>0</v>
      </c>
      <c r="F136" s="120">
        <v>220000</v>
      </c>
    </row>
    <row r="137" spans="1:6" ht="60">
      <c r="A137" s="125" t="s">
        <v>442</v>
      </c>
      <c r="B137" s="124" t="s">
        <v>190</v>
      </c>
      <c r="C137" s="127" t="s">
        <v>443</v>
      </c>
      <c r="D137" s="121">
        <f>D138+D139</f>
        <v>500000</v>
      </c>
      <c r="E137" s="122">
        <f>E138+E139</f>
        <v>0</v>
      </c>
      <c r="F137" s="123">
        <f>F138+F139</f>
        <v>500000</v>
      </c>
    </row>
    <row r="138" spans="1:6" ht="84">
      <c r="A138" s="115" t="s">
        <v>444</v>
      </c>
      <c r="B138" s="124" t="s">
        <v>190</v>
      </c>
      <c r="C138" s="117" t="s">
        <v>445</v>
      </c>
      <c r="D138" s="118">
        <v>200000</v>
      </c>
      <c r="E138" s="119">
        <v>0</v>
      </c>
      <c r="F138" s="120">
        <v>200000</v>
      </c>
    </row>
    <row r="139" spans="1:6" ht="96">
      <c r="A139" s="115" t="s">
        <v>446</v>
      </c>
      <c r="B139" s="124" t="s">
        <v>190</v>
      </c>
      <c r="C139" s="117" t="s">
        <v>447</v>
      </c>
      <c r="D139" s="118">
        <v>300000</v>
      </c>
      <c r="E139" s="119">
        <v>0</v>
      </c>
      <c r="F139" s="120">
        <v>300000</v>
      </c>
    </row>
    <row r="140" spans="1:6" ht="120">
      <c r="A140" s="125" t="s">
        <v>448</v>
      </c>
      <c r="B140" s="124" t="s">
        <v>190</v>
      </c>
      <c r="C140" s="127" t="s">
        <v>449</v>
      </c>
      <c r="D140" s="121">
        <f>D141+D144</f>
        <v>5000000</v>
      </c>
      <c r="E140" s="122">
        <f>E141+E144</f>
        <v>755324.81</v>
      </c>
      <c r="F140" s="123">
        <f>F141+F144</f>
        <v>4244675.1899999995</v>
      </c>
    </row>
    <row r="141" spans="1:6" ht="36">
      <c r="A141" s="125" t="s">
        <v>450</v>
      </c>
      <c r="B141" s="124" t="s">
        <v>190</v>
      </c>
      <c r="C141" s="127" t="s">
        <v>451</v>
      </c>
      <c r="D141" s="121">
        <f>D142+D143</f>
        <v>4900000</v>
      </c>
      <c r="E141" s="122">
        <f>E142+E143</f>
        <v>755324.81</v>
      </c>
      <c r="F141" s="123">
        <f>F142+F143</f>
        <v>4144675.19</v>
      </c>
    </row>
    <row r="142" spans="1:6" ht="132">
      <c r="A142" s="115" t="s">
        <v>452</v>
      </c>
      <c r="B142" s="124" t="s">
        <v>190</v>
      </c>
      <c r="C142" s="117" t="s">
        <v>453</v>
      </c>
      <c r="D142" s="118">
        <v>3400000</v>
      </c>
      <c r="E142" s="119">
        <v>755324.81</v>
      </c>
      <c r="F142" s="120">
        <f>D142-E142</f>
        <v>2644675.19</v>
      </c>
    </row>
    <row r="143" spans="1:6" ht="168">
      <c r="A143" s="115" t="s">
        <v>454</v>
      </c>
      <c r="B143" s="124" t="s">
        <v>190</v>
      </c>
      <c r="C143" s="117" t="s">
        <v>455</v>
      </c>
      <c r="D143" s="118">
        <v>1500000</v>
      </c>
      <c r="E143" s="119">
        <v>0</v>
      </c>
      <c r="F143" s="120">
        <v>1500000</v>
      </c>
    </row>
    <row r="144" spans="1:6" ht="72">
      <c r="A144" s="125" t="s">
        <v>456</v>
      </c>
      <c r="B144" s="124" t="s">
        <v>190</v>
      </c>
      <c r="C144" s="127" t="s">
        <v>457</v>
      </c>
      <c r="D144" s="121">
        <f>D145</f>
        <v>100000</v>
      </c>
      <c r="E144" s="122">
        <f>E145</f>
        <v>0</v>
      </c>
      <c r="F144" s="123">
        <f>F145</f>
        <v>100000</v>
      </c>
    </row>
    <row r="145" spans="1:6" ht="132">
      <c r="A145" s="115" t="s">
        <v>458</v>
      </c>
      <c r="B145" s="124" t="s">
        <v>190</v>
      </c>
      <c r="C145" s="117" t="s">
        <v>459</v>
      </c>
      <c r="D145" s="118">
        <v>100000</v>
      </c>
      <c r="E145" s="119">
        <v>0</v>
      </c>
      <c r="F145" s="120">
        <v>100000</v>
      </c>
    </row>
    <row r="146" spans="1:6" ht="22.5">
      <c r="A146" s="111" t="s">
        <v>460</v>
      </c>
      <c r="B146" s="107" t="s">
        <v>190</v>
      </c>
      <c r="C146" s="108" t="s">
        <v>461</v>
      </c>
      <c r="D146" s="112">
        <f aca="true" t="shared" si="4" ref="D146:F149">D147</f>
        <v>500000</v>
      </c>
      <c r="E146" s="128">
        <f t="shared" si="4"/>
        <v>0</v>
      </c>
      <c r="F146" s="114">
        <f t="shared" si="4"/>
        <v>500000</v>
      </c>
    </row>
    <row r="147" spans="1:6" ht="48">
      <c r="A147" s="111" t="s">
        <v>462</v>
      </c>
      <c r="B147" s="107" t="s">
        <v>190</v>
      </c>
      <c r="C147" s="108" t="s">
        <v>463</v>
      </c>
      <c r="D147" s="121">
        <f t="shared" si="4"/>
        <v>500000</v>
      </c>
      <c r="E147" s="130">
        <f t="shared" si="4"/>
        <v>0</v>
      </c>
      <c r="F147" s="123">
        <f t="shared" si="4"/>
        <v>500000</v>
      </c>
    </row>
    <row r="148" spans="1:6" ht="108">
      <c r="A148" s="111" t="s">
        <v>464</v>
      </c>
      <c r="B148" s="107" t="s">
        <v>190</v>
      </c>
      <c r="C148" s="108" t="s">
        <v>465</v>
      </c>
      <c r="D148" s="121">
        <f t="shared" si="4"/>
        <v>500000</v>
      </c>
      <c r="E148" s="130">
        <f t="shared" si="4"/>
        <v>0</v>
      </c>
      <c r="F148" s="123">
        <f t="shared" si="4"/>
        <v>500000</v>
      </c>
    </row>
    <row r="149" spans="1:6" ht="96">
      <c r="A149" s="111" t="s">
        <v>466</v>
      </c>
      <c r="B149" s="107" t="s">
        <v>190</v>
      </c>
      <c r="C149" s="108" t="s">
        <v>467</v>
      </c>
      <c r="D149" s="121">
        <f t="shared" si="4"/>
        <v>500000</v>
      </c>
      <c r="E149" s="130">
        <f t="shared" si="4"/>
        <v>0</v>
      </c>
      <c r="F149" s="123">
        <f t="shared" si="4"/>
        <v>500000</v>
      </c>
    </row>
    <row r="150" spans="1:6" ht="144">
      <c r="A150" s="115" t="s">
        <v>468</v>
      </c>
      <c r="B150" s="124" t="s">
        <v>190</v>
      </c>
      <c r="C150" s="117" t="s">
        <v>469</v>
      </c>
      <c r="D150" s="118">
        <v>500000</v>
      </c>
      <c r="E150" s="119">
        <v>0</v>
      </c>
      <c r="F150" s="120">
        <v>500000</v>
      </c>
    </row>
    <row r="151" spans="1:6" ht="36">
      <c r="A151" s="111" t="s">
        <v>470</v>
      </c>
      <c r="B151" s="129" t="s">
        <v>190</v>
      </c>
      <c r="C151" s="108" t="s">
        <v>471</v>
      </c>
      <c r="D151" s="112">
        <f aca="true" t="shared" si="5" ref="D151:F152">D152</f>
        <v>27257000</v>
      </c>
      <c r="E151" s="113">
        <f t="shared" si="5"/>
        <v>3849500</v>
      </c>
      <c r="F151" s="114">
        <f t="shared" si="5"/>
        <v>23407500</v>
      </c>
    </row>
    <row r="152" spans="1:6" ht="22.5">
      <c r="A152" s="111" t="s">
        <v>472</v>
      </c>
      <c r="B152" s="107" t="s">
        <v>190</v>
      </c>
      <c r="C152" s="108" t="s">
        <v>473</v>
      </c>
      <c r="D152" s="136">
        <f t="shared" si="5"/>
        <v>27257000</v>
      </c>
      <c r="E152" s="137">
        <f t="shared" si="5"/>
        <v>3849500</v>
      </c>
      <c r="F152" s="138">
        <f t="shared" si="5"/>
        <v>23407500</v>
      </c>
    </row>
    <row r="153" spans="1:6" ht="96">
      <c r="A153" s="111" t="s">
        <v>474</v>
      </c>
      <c r="B153" s="107" t="s">
        <v>190</v>
      </c>
      <c r="C153" s="108" t="s">
        <v>475</v>
      </c>
      <c r="D153" s="136">
        <f>D154+D156+D158</f>
        <v>27257000</v>
      </c>
      <c r="E153" s="137">
        <f>E154+E156+E158</f>
        <v>3849500</v>
      </c>
      <c r="F153" s="138">
        <f>F154+F156+F158</f>
        <v>23407500</v>
      </c>
    </row>
    <row r="154" spans="1:6" ht="60">
      <c r="A154" s="111" t="s">
        <v>476</v>
      </c>
      <c r="B154" s="107" t="s">
        <v>190</v>
      </c>
      <c r="C154" s="108" t="s">
        <v>477</v>
      </c>
      <c r="D154" s="136">
        <f>D155</f>
        <v>18000000</v>
      </c>
      <c r="E154" s="137">
        <f>E155</f>
        <v>2870000</v>
      </c>
      <c r="F154" s="138">
        <f>F155</f>
        <v>15130000</v>
      </c>
    </row>
    <row r="155" spans="1:6" ht="240">
      <c r="A155" s="115" t="s">
        <v>478</v>
      </c>
      <c r="B155" s="124" t="s">
        <v>190</v>
      </c>
      <c r="C155" s="117" t="s">
        <v>479</v>
      </c>
      <c r="D155" s="118">
        <v>18000000</v>
      </c>
      <c r="E155" s="119">
        <v>2870000</v>
      </c>
      <c r="F155" s="120">
        <f>D155-E155</f>
        <v>15130000</v>
      </c>
    </row>
    <row r="156" spans="1:6" ht="84">
      <c r="A156" s="125" t="s">
        <v>480</v>
      </c>
      <c r="B156" s="124" t="s">
        <v>190</v>
      </c>
      <c r="C156" s="108" t="s">
        <v>481</v>
      </c>
      <c r="D156" s="121">
        <v>3500000</v>
      </c>
      <c r="E156" s="122">
        <f>E157</f>
        <v>20000</v>
      </c>
      <c r="F156" s="123">
        <f>F157</f>
        <v>3480000</v>
      </c>
    </row>
    <row r="157" spans="1:6" ht="168">
      <c r="A157" s="115" t="s">
        <v>482</v>
      </c>
      <c r="B157" s="124" t="s">
        <v>190</v>
      </c>
      <c r="C157" s="117" t="s">
        <v>483</v>
      </c>
      <c r="D157" s="118">
        <v>3500000</v>
      </c>
      <c r="E157" s="119">
        <v>20000</v>
      </c>
      <c r="F157" s="120">
        <v>3480000</v>
      </c>
    </row>
    <row r="158" spans="1:6" ht="96">
      <c r="A158" s="125" t="s">
        <v>484</v>
      </c>
      <c r="B158" s="124" t="s">
        <v>190</v>
      </c>
      <c r="C158" s="108" t="s">
        <v>485</v>
      </c>
      <c r="D158" s="121">
        <f>D159</f>
        <v>5757000</v>
      </c>
      <c r="E158" s="122">
        <f>E159</f>
        <v>959500</v>
      </c>
      <c r="F158" s="123">
        <f>F159</f>
        <v>4797500</v>
      </c>
    </row>
    <row r="159" spans="1:6" ht="180">
      <c r="A159" s="115" t="s">
        <v>486</v>
      </c>
      <c r="B159" s="124" t="s">
        <v>190</v>
      </c>
      <c r="C159" s="117" t="s">
        <v>487</v>
      </c>
      <c r="D159" s="118">
        <v>5757000</v>
      </c>
      <c r="E159" s="119">
        <v>959500</v>
      </c>
      <c r="F159" s="120">
        <f>D159-E159</f>
        <v>4797500</v>
      </c>
    </row>
    <row r="160" spans="1:6" ht="22.5">
      <c r="A160" s="106" t="s">
        <v>488</v>
      </c>
      <c r="B160" s="107" t="s">
        <v>190</v>
      </c>
      <c r="C160" s="108" t="s">
        <v>489</v>
      </c>
      <c r="D160" s="112">
        <v>3036400</v>
      </c>
      <c r="E160" s="128">
        <f>E161+E164+E168</f>
        <v>24664.32</v>
      </c>
      <c r="F160" s="114">
        <f>F161+F164+F168</f>
        <v>3011735.68</v>
      </c>
    </row>
    <row r="161" spans="1:6" ht="24">
      <c r="A161" s="111" t="s">
        <v>490</v>
      </c>
      <c r="B161" s="107" t="s">
        <v>190</v>
      </c>
      <c r="C161" s="108" t="s">
        <v>491</v>
      </c>
      <c r="D161" s="121">
        <f>D162</f>
        <v>400000</v>
      </c>
      <c r="E161" s="130">
        <f>E162</f>
        <v>24664.32</v>
      </c>
      <c r="F161" s="123">
        <f>F162</f>
        <v>375335.68</v>
      </c>
    </row>
    <row r="162" spans="1:6" ht="204">
      <c r="A162" s="115" t="s">
        <v>492</v>
      </c>
      <c r="B162" s="124" t="s">
        <v>190</v>
      </c>
      <c r="C162" s="117" t="s">
        <v>493</v>
      </c>
      <c r="D162" s="118">
        <v>400000</v>
      </c>
      <c r="E162" s="119">
        <v>24664.32</v>
      </c>
      <c r="F162" s="120">
        <f>D162-E162</f>
        <v>375335.68</v>
      </c>
    </row>
    <row r="163" spans="1:6" ht="24">
      <c r="A163" s="125" t="s">
        <v>488</v>
      </c>
      <c r="B163" s="124" t="s">
        <v>190</v>
      </c>
      <c r="C163" s="108" t="s">
        <v>489</v>
      </c>
      <c r="D163" s="112">
        <f>D164+D168</f>
        <v>2636400</v>
      </c>
      <c r="E163" s="113">
        <f>E164+E168</f>
        <v>0</v>
      </c>
      <c r="F163" s="114">
        <f>F164+F168</f>
        <v>2636400</v>
      </c>
    </row>
    <row r="164" spans="1:6" ht="36">
      <c r="A164" s="111" t="s">
        <v>494</v>
      </c>
      <c r="B164" s="107" t="s">
        <v>190</v>
      </c>
      <c r="C164" s="108" t="s">
        <v>495</v>
      </c>
      <c r="D164" s="121">
        <f aca="true" t="shared" si="6" ref="D164:F166">D165</f>
        <v>2536400</v>
      </c>
      <c r="E164" s="130">
        <f t="shared" si="6"/>
        <v>0</v>
      </c>
      <c r="F164" s="123">
        <f t="shared" si="6"/>
        <v>2536400</v>
      </c>
    </row>
    <row r="165" spans="1:6" ht="96">
      <c r="A165" s="111" t="s">
        <v>496</v>
      </c>
      <c r="B165" s="107" t="s">
        <v>190</v>
      </c>
      <c r="C165" s="108" t="s">
        <v>497</v>
      </c>
      <c r="D165" s="121">
        <f t="shared" si="6"/>
        <v>2536400</v>
      </c>
      <c r="E165" s="130">
        <f t="shared" si="6"/>
        <v>0</v>
      </c>
      <c r="F165" s="123">
        <f t="shared" si="6"/>
        <v>2536400</v>
      </c>
    </row>
    <row r="166" spans="1:6" ht="72">
      <c r="A166" s="111" t="s">
        <v>498</v>
      </c>
      <c r="B166" s="107" t="s">
        <v>190</v>
      </c>
      <c r="C166" s="117" t="s">
        <v>499</v>
      </c>
      <c r="D166" s="121">
        <f t="shared" si="6"/>
        <v>2536400</v>
      </c>
      <c r="E166" s="130">
        <f t="shared" si="6"/>
        <v>0</v>
      </c>
      <c r="F166" s="123">
        <f t="shared" si="6"/>
        <v>2536400</v>
      </c>
    </row>
    <row r="167" spans="1:6" ht="84">
      <c r="A167" s="115" t="s">
        <v>500</v>
      </c>
      <c r="B167" s="116" t="s">
        <v>190</v>
      </c>
      <c r="C167" s="117" t="s">
        <v>501</v>
      </c>
      <c r="D167" s="118">
        <v>2536400</v>
      </c>
      <c r="E167" s="119">
        <v>0</v>
      </c>
      <c r="F167" s="120">
        <v>2536400</v>
      </c>
    </row>
    <row r="168" spans="1:6" ht="48">
      <c r="A168" s="111" t="s">
        <v>502</v>
      </c>
      <c r="B168" s="107" t="s">
        <v>190</v>
      </c>
      <c r="C168" s="108" t="s">
        <v>503</v>
      </c>
      <c r="D168" s="121">
        <f>D169</f>
        <v>100000</v>
      </c>
      <c r="E168" s="130">
        <f>E169</f>
        <v>0</v>
      </c>
      <c r="F168" s="123">
        <f>F169</f>
        <v>100000</v>
      </c>
    </row>
    <row r="169" spans="1:6" ht="168">
      <c r="A169" s="111" t="s">
        <v>504</v>
      </c>
      <c r="B169" s="107" t="s">
        <v>190</v>
      </c>
      <c r="C169" s="108" t="s">
        <v>505</v>
      </c>
      <c r="D169" s="121">
        <v>100000</v>
      </c>
      <c r="E169" s="130"/>
      <c r="F169" s="123">
        <v>100000</v>
      </c>
    </row>
    <row r="170" spans="1:6" ht="96">
      <c r="A170" s="111" t="s">
        <v>506</v>
      </c>
      <c r="B170" s="107" t="s">
        <v>190</v>
      </c>
      <c r="C170" s="108" t="s">
        <v>507</v>
      </c>
      <c r="D170" s="121">
        <f>D171</f>
        <v>100000</v>
      </c>
      <c r="E170" s="130">
        <f>E171</f>
        <v>0</v>
      </c>
      <c r="F170" s="123">
        <f>F171</f>
        <v>100000</v>
      </c>
    </row>
    <row r="171" spans="1:6" ht="180">
      <c r="A171" s="115" t="s">
        <v>508</v>
      </c>
      <c r="B171" s="124" t="s">
        <v>190</v>
      </c>
      <c r="C171" s="117" t="s">
        <v>509</v>
      </c>
      <c r="D171" s="118">
        <v>100000</v>
      </c>
      <c r="E171" s="119">
        <v>0</v>
      </c>
      <c r="F171" s="120">
        <v>100000</v>
      </c>
    </row>
    <row r="172" spans="1:6" ht="36">
      <c r="A172" s="111" t="s">
        <v>510</v>
      </c>
      <c r="B172" s="107" t="s">
        <v>190</v>
      </c>
      <c r="C172" s="108" t="s">
        <v>511</v>
      </c>
      <c r="D172" s="112">
        <f aca="true" t="shared" si="7" ref="D172:F173">D173</f>
        <v>7804400</v>
      </c>
      <c r="E172" s="113">
        <f t="shared" si="7"/>
        <v>784435.59</v>
      </c>
      <c r="F172" s="114">
        <f t="shared" si="7"/>
        <v>7019964.41</v>
      </c>
    </row>
    <row r="173" spans="1:6" ht="24">
      <c r="A173" s="111" t="s">
        <v>512</v>
      </c>
      <c r="B173" s="107" t="s">
        <v>190</v>
      </c>
      <c r="C173" s="108" t="s">
        <v>513</v>
      </c>
      <c r="D173" s="121">
        <f t="shared" si="7"/>
        <v>7804400</v>
      </c>
      <c r="E173" s="122">
        <f t="shared" si="7"/>
        <v>784435.59</v>
      </c>
      <c r="F173" s="123">
        <f t="shared" si="7"/>
        <v>7019964.41</v>
      </c>
    </row>
    <row r="174" spans="1:6" ht="192">
      <c r="A174" s="111" t="s">
        <v>514</v>
      </c>
      <c r="B174" s="107" t="s">
        <v>190</v>
      </c>
      <c r="C174" s="108" t="s">
        <v>515</v>
      </c>
      <c r="D174" s="121">
        <f>D175+D187</f>
        <v>7804400</v>
      </c>
      <c r="E174" s="122">
        <f>E175+E187</f>
        <v>784435.59</v>
      </c>
      <c r="F174" s="123">
        <f>F175+F187</f>
        <v>7019964.41</v>
      </c>
    </row>
    <row r="175" spans="1:6" ht="84">
      <c r="A175" s="111" t="s">
        <v>516</v>
      </c>
      <c r="B175" s="107" t="s">
        <v>190</v>
      </c>
      <c r="C175" s="108" t="s">
        <v>517</v>
      </c>
      <c r="D175" s="121">
        <f>D176+D177+D178+D179+D180+D181+D182+D183+D184+D185+D186</f>
        <v>6500000</v>
      </c>
      <c r="E175" s="122">
        <f>E176+E177+E178+E179+E180+E181+E182+E183+E184+E185+E186</f>
        <v>784435.59</v>
      </c>
      <c r="F175" s="123">
        <f>F176+F177+F178+F179+F180+F181+F182+F183+F184+F185+F186</f>
        <v>5715564.41</v>
      </c>
    </row>
    <row r="176" spans="1:6" ht="84">
      <c r="A176" s="115" t="s">
        <v>518</v>
      </c>
      <c r="B176" s="124" t="s">
        <v>190</v>
      </c>
      <c r="C176" s="117" t="s">
        <v>519</v>
      </c>
      <c r="D176" s="118">
        <v>3703500</v>
      </c>
      <c r="E176" s="119">
        <v>502693.21</v>
      </c>
      <c r="F176" s="120">
        <f>D176-E176</f>
        <v>3200806.79</v>
      </c>
    </row>
    <row r="177" spans="1:6" ht="36">
      <c r="A177" s="115" t="s">
        <v>198</v>
      </c>
      <c r="B177" s="124" t="s">
        <v>190</v>
      </c>
      <c r="C177" s="117" t="s">
        <v>520</v>
      </c>
      <c r="D177" s="118">
        <v>1118400</v>
      </c>
      <c r="E177" s="119">
        <v>114658.5</v>
      </c>
      <c r="F177" s="120">
        <f>D177-E177</f>
        <v>1003741.5</v>
      </c>
    </row>
    <row r="178" spans="1:6" ht="108">
      <c r="A178" s="115" t="s">
        <v>521</v>
      </c>
      <c r="B178" s="124" t="s">
        <v>190</v>
      </c>
      <c r="C178" s="117" t="s">
        <v>522</v>
      </c>
      <c r="D178" s="118">
        <v>600</v>
      </c>
      <c r="E178" s="119">
        <v>50</v>
      </c>
      <c r="F178" s="120">
        <f>D178-E178</f>
        <v>550</v>
      </c>
    </row>
    <row r="179" spans="1:6" ht="84">
      <c r="A179" s="115" t="s">
        <v>225</v>
      </c>
      <c r="B179" s="124" t="s">
        <v>190</v>
      </c>
      <c r="C179" s="117" t="s">
        <v>523</v>
      </c>
      <c r="D179" s="118">
        <v>26400</v>
      </c>
      <c r="E179" s="119">
        <v>0</v>
      </c>
      <c r="F179" s="120">
        <v>26400</v>
      </c>
    </row>
    <row r="180" spans="1:6" ht="24">
      <c r="A180" s="115" t="s">
        <v>240</v>
      </c>
      <c r="B180" s="124" t="s">
        <v>190</v>
      </c>
      <c r="C180" s="117" t="s">
        <v>524</v>
      </c>
      <c r="D180" s="118">
        <v>76000</v>
      </c>
      <c r="E180" s="119">
        <v>0</v>
      </c>
      <c r="F180" s="120">
        <v>76000</v>
      </c>
    </row>
    <row r="181" spans="1:6" ht="48">
      <c r="A181" s="115" t="s">
        <v>233</v>
      </c>
      <c r="B181" s="124" t="s">
        <v>190</v>
      </c>
      <c r="C181" s="117" t="s">
        <v>525</v>
      </c>
      <c r="D181" s="118">
        <v>50000</v>
      </c>
      <c r="E181" s="119">
        <v>0</v>
      </c>
      <c r="F181" s="120">
        <v>50000</v>
      </c>
    </row>
    <row r="182" spans="1:6" ht="84">
      <c r="A182" s="115" t="s">
        <v>307</v>
      </c>
      <c r="B182" s="124" t="s">
        <v>190</v>
      </c>
      <c r="C182" s="117" t="s">
        <v>526</v>
      </c>
      <c r="D182" s="118">
        <v>380000</v>
      </c>
      <c r="E182" s="119">
        <v>39033.88</v>
      </c>
      <c r="F182" s="120">
        <f>D182-E182</f>
        <v>340966.12</v>
      </c>
    </row>
    <row r="183" spans="1:6" ht="36">
      <c r="A183" s="115" t="s">
        <v>527</v>
      </c>
      <c r="B183" s="124" t="s">
        <v>190</v>
      </c>
      <c r="C183" s="117" t="s">
        <v>528</v>
      </c>
      <c r="D183" s="118">
        <v>530000</v>
      </c>
      <c r="E183" s="119">
        <v>0</v>
      </c>
      <c r="F183" s="120">
        <v>530000</v>
      </c>
    </row>
    <row r="184" spans="1:6" ht="48">
      <c r="A184" s="115" t="s">
        <v>233</v>
      </c>
      <c r="B184" s="124" t="s">
        <v>190</v>
      </c>
      <c r="C184" s="117" t="s">
        <v>529</v>
      </c>
      <c r="D184" s="118">
        <v>100100</v>
      </c>
      <c r="E184" s="119">
        <v>0</v>
      </c>
      <c r="F184" s="120">
        <v>100100</v>
      </c>
    </row>
    <row r="185" spans="1:6" ht="72">
      <c r="A185" s="115" t="s">
        <v>246</v>
      </c>
      <c r="B185" s="124" t="s">
        <v>190</v>
      </c>
      <c r="C185" s="117" t="s">
        <v>530</v>
      </c>
      <c r="D185" s="118">
        <v>15000</v>
      </c>
      <c r="E185" s="119">
        <v>0</v>
      </c>
      <c r="F185" s="120">
        <v>15000</v>
      </c>
    </row>
    <row r="186" spans="1:6" ht="132">
      <c r="A186" s="115" t="s">
        <v>531</v>
      </c>
      <c r="B186" s="124" t="s">
        <v>190</v>
      </c>
      <c r="C186" s="117" t="s">
        <v>532</v>
      </c>
      <c r="D186" s="118">
        <v>500000</v>
      </c>
      <c r="E186" s="119">
        <v>128000</v>
      </c>
      <c r="F186" s="120">
        <f>D186-E186</f>
        <v>372000</v>
      </c>
    </row>
    <row r="187" spans="1:6" ht="84">
      <c r="A187" s="125" t="s">
        <v>533</v>
      </c>
      <c r="B187" s="126" t="s">
        <v>190</v>
      </c>
      <c r="C187" s="127" t="s">
        <v>534</v>
      </c>
      <c r="D187" s="121">
        <f>D188+D189+D190</f>
        <v>1304400</v>
      </c>
      <c r="E187" s="122">
        <f>E188+E189+E190</f>
        <v>0</v>
      </c>
      <c r="F187" s="123">
        <f>F188+F189+F190</f>
        <v>1304400</v>
      </c>
    </row>
    <row r="188" spans="1:6" ht="132">
      <c r="A188" s="115" t="s">
        <v>535</v>
      </c>
      <c r="B188" s="124" t="s">
        <v>190</v>
      </c>
      <c r="C188" s="117" t="s">
        <v>536</v>
      </c>
      <c r="D188" s="118">
        <v>205000</v>
      </c>
      <c r="E188" s="119">
        <v>0</v>
      </c>
      <c r="F188" s="120">
        <v>205000</v>
      </c>
    </row>
    <row r="189" spans="1:6" ht="36">
      <c r="A189" s="115" t="s">
        <v>231</v>
      </c>
      <c r="B189" s="124" t="s">
        <v>190</v>
      </c>
      <c r="C189" s="117" t="s">
        <v>537</v>
      </c>
      <c r="D189" s="118">
        <v>700000</v>
      </c>
      <c r="E189" s="119">
        <v>0</v>
      </c>
      <c r="F189" s="120">
        <v>700000</v>
      </c>
    </row>
    <row r="190" spans="1:6" ht="48">
      <c r="A190" s="115" t="s">
        <v>233</v>
      </c>
      <c r="B190" s="124" t="s">
        <v>190</v>
      </c>
      <c r="C190" s="117" t="s">
        <v>538</v>
      </c>
      <c r="D190" s="118">
        <v>399400</v>
      </c>
      <c r="E190" s="119">
        <v>0</v>
      </c>
      <c r="F190" s="120">
        <v>399400</v>
      </c>
    </row>
    <row r="191" spans="1:6" ht="60">
      <c r="A191" s="111" t="s">
        <v>539</v>
      </c>
      <c r="B191" s="107" t="s">
        <v>190</v>
      </c>
      <c r="C191" s="108" t="s">
        <v>540</v>
      </c>
      <c r="D191" s="112">
        <f>D192</f>
        <v>70000</v>
      </c>
      <c r="E191" s="139"/>
      <c r="F191" s="140">
        <f>F192</f>
        <v>70000</v>
      </c>
    </row>
    <row r="192" spans="1:6" ht="60">
      <c r="A192" s="111" t="s">
        <v>541</v>
      </c>
      <c r="B192" s="107" t="s">
        <v>190</v>
      </c>
      <c r="C192" s="108" t="s">
        <v>542</v>
      </c>
      <c r="D192" s="136">
        <f>D193</f>
        <v>70000</v>
      </c>
      <c r="E192" s="131"/>
      <c r="F192" s="141">
        <f>F193</f>
        <v>70000</v>
      </c>
    </row>
    <row r="193" spans="1:6" ht="72">
      <c r="A193" s="115" t="s">
        <v>543</v>
      </c>
      <c r="B193" s="124" t="s">
        <v>190</v>
      </c>
      <c r="C193" s="117" t="s">
        <v>544</v>
      </c>
      <c r="D193" s="118">
        <v>70000</v>
      </c>
      <c r="E193" s="118">
        <v>0</v>
      </c>
      <c r="F193" s="142">
        <v>70000</v>
      </c>
    </row>
    <row r="194" spans="1:6" ht="60.75" thickBot="1">
      <c r="A194" s="143" t="s">
        <v>545</v>
      </c>
      <c r="B194" s="144">
        <v>450</v>
      </c>
      <c r="C194" s="145" t="s">
        <v>546</v>
      </c>
      <c r="D194" s="146">
        <v>-8543330</v>
      </c>
      <c r="E194" s="147">
        <v>7703273.56</v>
      </c>
      <c r="F194" s="148">
        <f>D194-E194</f>
        <v>-16246603.559999999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Гаечка</cp:lastModifiedBy>
  <cp:lastPrinted>2015-03-10T08:35:57Z</cp:lastPrinted>
  <dcterms:created xsi:type="dcterms:W3CDTF">1999-06-18T11:49:53Z</dcterms:created>
  <dcterms:modified xsi:type="dcterms:W3CDTF">2015-04-22T07:55:17Z</dcterms:modified>
  <cp:category/>
  <cp:version/>
  <cp:contentType/>
  <cp:contentStatus/>
</cp:coreProperties>
</file>