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7" i="1" l="1"/>
  <c r="H12" i="1" l="1"/>
  <c r="G12" i="1"/>
  <c r="F12" i="1"/>
  <c r="E12" i="1"/>
  <c r="D12" i="1"/>
  <c r="H94" i="1"/>
  <c r="G94" i="1"/>
  <c r="F94" i="1"/>
  <c r="E94" i="1"/>
  <c r="D94" i="1"/>
  <c r="D95" i="1"/>
  <c r="E43" i="1"/>
  <c r="G43" i="1" s="1"/>
  <c r="D43" i="1"/>
  <c r="E42" i="1"/>
  <c r="G42" i="1" s="1"/>
  <c r="D42" i="1"/>
  <c r="G41" i="1"/>
  <c r="F41" i="1"/>
  <c r="H41" i="1" s="1"/>
  <c r="E40" i="1"/>
  <c r="G40" i="1" s="1"/>
  <c r="D40" i="1"/>
  <c r="H95" i="1"/>
  <c r="G95" i="1"/>
  <c r="F95" i="1"/>
  <c r="E95" i="1"/>
  <c r="D44" i="1"/>
  <c r="G87" i="1"/>
  <c r="F87" i="1"/>
  <c r="H87" i="1"/>
  <c r="E87" i="1"/>
  <c r="D87" i="1"/>
  <c r="H88" i="1"/>
  <c r="G88" i="1"/>
  <c r="F88" i="1"/>
  <c r="E88" i="1"/>
  <c r="D88" i="1"/>
  <c r="H92" i="1"/>
  <c r="H91" i="1"/>
  <c r="G91" i="1"/>
  <c r="F91" i="1"/>
  <c r="E91" i="1"/>
  <c r="D91" i="1"/>
  <c r="G92" i="1"/>
  <c r="F92" i="1"/>
  <c r="F40" i="1" l="1"/>
  <c r="H40" i="1" s="1"/>
  <c r="F42" i="1"/>
  <c r="H42" i="1" s="1"/>
  <c r="F43" i="1"/>
  <c r="H43" i="1" s="1"/>
  <c r="H89" i="1" l="1"/>
  <c r="G89" i="1"/>
  <c r="F89" i="1"/>
  <c r="E89" i="1"/>
  <c r="D89" i="1"/>
  <c r="H90" i="1"/>
  <c r="G90" i="1"/>
  <c r="F90" i="1"/>
  <c r="H83" i="1" l="1"/>
  <c r="G83" i="1"/>
  <c r="F83" i="1"/>
  <c r="E83" i="1"/>
  <c r="D83" i="1"/>
  <c r="H84" i="1"/>
  <c r="G84" i="1"/>
  <c r="F84" i="1"/>
  <c r="E84" i="1"/>
  <c r="D84" i="1"/>
  <c r="H85" i="1"/>
  <c r="G85" i="1"/>
  <c r="F85" i="1"/>
  <c r="E85" i="1"/>
  <c r="D85" i="1"/>
  <c r="H86" i="1"/>
  <c r="G86" i="1"/>
  <c r="F86" i="1"/>
  <c r="E76" i="1" l="1"/>
  <c r="E96" i="1" s="1"/>
  <c r="D76" i="1"/>
  <c r="D96" i="1" s="1"/>
  <c r="G81" i="1"/>
  <c r="E81" i="1"/>
  <c r="E93" i="1" s="1"/>
  <c r="G93" i="1" s="1"/>
  <c r="D81" i="1"/>
  <c r="D93" i="1" s="1"/>
  <c r="G82" i="1"/>
  <c r="F82" i="1"/>
  <c r="H82" i="1" s="1"/>
  <c r="H81" i="1" s="1"/>
  <c r="H79" i="1"/>
  <c r="G79" i="1"/>
  <c r="F79" i="1"/>
  <c r="E79" i="1"/>
  <c r="D79" i="1"/>
  <c r="H80" i="1"/>
  <c r="G80" i="1"/>
  <c r="F80" i="1"/>
  <c r="D77" i="1"/>
  <c r="G78" i="1"/>
  <c r="G77" i="1" s="1"/>
  <c r="F78" i="1"/>
  <c r="H78" i="1" s="1"/>
  <c r="H77" i="1" s="1"/>
  <c r="F93" i="1" l="1"/>
  <c r="H93" i="1" s="1"/>
  <c r="F81" i="1"/>
  <c r="D75" i="1"/>
  <c r="F77" i="1"/>
  <c r="F76" i="1"/>
  <c r="H76" i="1" s="1"/>
  <c r="E75" i="1"/>
  <c r="G76" i="1"/>
  <c r="G96" i="1"/>
  <c r="F96" i="1"/>
  <c r="H96" i="1" s="1"/>
  <c r="E73" i="1"/>
  <c r="F73" i="1"/>
  <c r="H73" i="1" s="1"/>
  <c r="G73" i="1"/>
  <c r="D73" i="1"/>
  <c r="H74" i="1"/>
  <c r="G74" i="1"/>
  <c r="F74" i="1"/>
  <c r="G72" i="1"/>
  <c r="F72" i="1"/>
  <c r="H72" i="1" s="1"/>
  <c r="E72" i="1"/>
  <c r="D72" i="1"/>
  <c r="F71" i="1"/>
  <c r="H71" i="1"/>
  <c r="G71" i="1"/>
  <c r="G69" i="1"/>
  <c r="F69" i="1"/>
  <c r="H69" i="1"/>
  <c r="E69" i="1"/>
  <c r="D69" i="1"/>
  <c r="H70" i="1"/>
  <c r="G70" i="1"/>
  <c r="F70" i="1"/>
  <c r="F75" i="1" l="1"/>
  <c r="H75" i="1" s="1"/>
  <c r="G75" i="1"/>
  <c r="F68" i="1"/>
  <c r="H68" i="1"/>
  <c r="G68" i="1"/>
  <c r="F67" i="1"/>
  <c r="H67" i="1"/>
  <c r="G67" i="1"/>
  <c r="F66" i="1"/>
  <c r="H66" i="1"/>
  <c r="G66" i="1"/>
  <c r="F65" i="1"/>
  <c r="H65" i="1" s="1"/>
  <c r="G65" i="1"/>
  <c r="E57" i="1" l="1"/>
  <c r="G57" i="1" s="1"/>
  <c r="D57" i="1"/>
  <c r="H62" i="1"/>
  <c r="G62" i="1"/>
  <c r="F62" i="1"/>
  <c r="F63" i="1"/>
  <c r="H63" i="1" s="1"/>
  <c r="E62" i="1"/>
  <c r="D62" i="1"/>
  <c r="G63" i="1"/>
  <c r="H64" i="1"/>
  <c r="G64" i="1"/>
  <c r="F64" i="1"/>
  <c r="G58" i="1"/>
  <c r="F58" i="1"/>
  <c r="H58" i="1"/>
  <c r="E58" i="1"/>
  <c r="D58" i="1"/>
  <c r="F60" i="1"/>
  <c r="H60" i="1"/>
  <c r="G60" i="1"/>
  <c r="G59" i="1"/>
  <c r="H59" i="1"/>
  <c r="F59" i="1"/>
  <c r="H61" i="1"/>
  <c r="G61" i="1"/>
  <c r="F61" i="1"/>
  <c r="G54" i="1"/>
  <c r="E54" i="1"/>
  <c r="F54" i="1" s="1"/>
  <c r="H54" i="1" s="1"/>
  <c r="D54" i="1"/>
  <c r="F57" i="1"/>
  <c r="H57" i="1" s="1"/>
  <c r="G55" i="1"/>
  <c r="F55" i="1"/>
  <c r="H55" i="1" s="1"/>
  <c r="G56" i="1"/>
  <c r="F56" i="1"/>
  <c r="H56" i="1" s="1"/>
  <c r="E44" i="1"/>
  <c r="G52" i="1"/>
  <c r="F52" i="1"/>
  <c r="H52" i="1" s="1"/>
  <c r="E51" i="1"/>
  <c r="G51" i="1" s="1"/>
  <c r="D51" i="1"/>
  <c r="G53" i="1"/>
  <c r="F53" i="1"/>
  <c r="H53" i="1" s="1"/>
  <c r="E48" i="1"/>
  <c r="G48" i="1" s="1"/>
  <c r="D48" i="1"/>
  <c r="G49" i="1"/>
  <c r="F49" i="1"/>
  <c r="H49" i="1" s="1"/>
  <c r="G50" i="1"/>
  <c r="F50" i="1"/>
  <c r="H50" i="1" s="1"/>
  <c r="E45" i="1"/>
  <c r="G45" i="1" s="1"/>
  <c r="D45" i="1"/>
  <c r="G46" i="1"/>
  <c r="F46" i="1"/>
  <c r="H46" i="1" s="1"/>
  <c r="H47" i="1"/>
  <c r="G47" i="1"/>
  <c r="F47" i="1"/>
  <c r="G44" i="1"/>
  <c r="F44" i="1"/>
  <c r="H44" i="1" s="1"/>
  <c r="F45" i="1" l="1"/>
  <c r="H45" i="1" s="1"/>
  <c r="F48" i="1"/>
  <c r="H48" i="1" s="1"/>
  <c r="F51" i="1"/>
  <c r="H51" i="1" s="1"/>
  <c r="E38" i="1"/>
  <c r="D38" i="1"/>
  <c r="G39" i="1"/>
  <c r="G38" i="1" s="1"/>
  <c r="F39" i="1"/>
  <c r="F38" i="1" s="1"/>
  <c r="H38" i="1" s="1"/>
  <c r="H39" i="1" l="1"/>
  <c r="G28" i="1"/>
  <c r="F28" i="1"/>
  <c r="H28" i="1" s="1"/>
  <c r="D28" i="1"/>
  <c r="E28" i="1"/>
  <c r="G35" i="1"/>
  <c r="E35" i="1"/>
  <c r="D35" i="1"/>
  <c r="G36" i="1"/>
  <c r="F36" i="1"/>
  <c r="H36" i="1" s="1"/>
  <c r="G37" i="1"/>
  <c r="F37" i="1"/>
  <c r="H37" i="1" s="1"/>
  <c r="E32" i="1"/>
  <c r="G32" i="1" s="1"/>
  <c r="D32" i="1"/>
  <c r="G34" i="1"/>
  <c r="F34" i="1"/>
  <c r="H34" i="1" s="1"/>
  <c r="G33" i="1"/>
  <c r="F33" i="1"/>
  <c r="H33" i="1" s="1"/>
  <c r="E31" i="1"/>
  <c r="E29" i="1" s="1"/>
  <c r="D31" i="1"/>
  <c r="D29" i="1" s="1"/>
  <c r="D27" i="1" s="1"/>
  <c r="G30" i="1"/>
  <c r="G31" i="1" s="1"/>
  <c r="F30" i="1"/>
  <c r="H30" i="1" s="1"/>
  <c r="H31" i="1" s="1"/>
  <c r="F32" i="1" l="1"/>
  <c r="H32" i="1" s="1"/>
  <c r="F35" i="1"/>
  <c r="H35" i="1" s="1"/>
  <c r="F29" i="1"/>
  <c r="H29" i="1" s="1"/>
  <c r="E27" i="1"/>
  <c r="G29" i="1"/>
  <c r="F31" i="1"/>
  <c r="G26" i="1"/>
  <c r="F26" i="1"/>
  <c r="H26" i="1" s="1"/>
  <c r="E24" i="1"/>
  <c r="G24" i="1" s="1"/>
  <c r="D24" i="1"/>
  <c r="G25" i="1"/>
  <c r="F25" i="1"/>
  <c r="H25" i="1" s="1"/>
  <c r="E23" i="1"/>
  <c r="E21" i="1" s="1"/>
  <c r="D23" i="1"/>
  <c r="D21" i="1" s="1"/>
  <c r="D19" i="1" s="1"/>
  <c r="F22" i="1"/>
  <c r="F23" i="1" s="1"/>
  <c r="H23" i="1" s="1"/>
  <c r="G22" i="1"/>
  <c r="G23" i="1" s="1"/>
  <c r="G20" i="1"/>
  <c r="F20" i="1"/>
  <c r="H20" i="1" s="1"/>
  <c r="F21" i="1" l="1"/>
  <c r="H21" i="1" s="1"/>
  <c r="E19" i="1"/>
  <c r="G19" i="1" s="1"/>
  <c r="G21" i="1"/>
  <c r="G27" i="1"/>
  <c r="F27" i="1"/>
  <c r="H27" i="1" s="1"/>
  <c r="F19" i="1"/>
  <c r="H19" i="1" s="1"/>
  <c r="H22" i="1"/>
  <c r="F24" i="1"/>
  <c r="H24" i="1" s="1"/>
  <c r="E18" i="1"/>
  <c r="D18" i="1"/>
  <c r="E16" i="1"/>
  <c r="G16" i="1" s="1"/>
  <c r="E13" i="1"/>
  <c r="D13" i="1"/>
  <c r="D16" i="1" s="1"/>
  <c r="H14" i="1"/>
  <c r="G14" i="1"/>
  <c r="F14" i="1"/>
  <c r="F15" i="1"/>
  <c r="F18" i="1" s="1"/>
  <c r="H18" i="1" s="1"/>
  <c r="G15" i="1"/>
  <c r="G18" i="1" s="1"/>
  <c r="G17" i="1"/>
  <c r="F17" i="1"/>
  <c r="H17" i="1" s="1"/>
  <c r="E3" i="1"/>
  <c r="E4" i="1" s="1"/>
  <c r="D3" i="1"/>
  <c r="D4" i="1" s="1"/>
  <c r="G11" i="1"/>
  <c r="E10" i="1"/>
  <c r="D10" i="1"/>
  <c r="G9" i="1"/>
  <c r="E8" i="1"/>
  <c r="D8" i="1"/>
  <c r="G7" i="1"/>
  <c r="E6" i="1"/>
  <c r="D6" i="1"/>
  <c r="G5" i="1"/>
  <c r="F5" i="1"/>
  <c r="H5" i="1" s="1"/>
  <c r="F13" i="1" l="1"/>
  <c r="H13" i="1" s="1"/>
  <c r="G13" i="1"/>
  <c r="F16" i="1"/>
  <c r="H16" i="1" s="1"/>
  <c r="H15" i="1"/>
  <c r="G3" i="1"/>
  <c r="G4" i="1" s="1"/>
  <c r="F3" i="1" l="1"/>
  <c r="G10" i="1"/>
  <c r="F10" i="1"/>
  <c r="F11" i="1" s="1"/>
  <c r="G8" i="1"/>
  <c r="G6" i="1"/>
  <c r="F8" i="1"/>
  <c r="F9" i="1" s="1"/>
  <c r="F6" i="1"/>
  <c r="F7" i="1" s="1"/>
  <c r="H3" i="1" l="1"/>
  <c r="H4" i="1" s="1"/>
  <c r="F4" i="1"/>
  <c r="H6" i="1"/>
  <c r="H7" i="1" s="1"/>
  <c r="H10" i="1"/>
  <c r="H11" i="1" s="1"/>
  <c r="H8" i="1"/>
  <c r="H9" i="1" s="1"/>
</calcChain>
</file>

<file path=xl/sharedStrings.xml><?xml version="1.0" encoding="utf-8"?>
<sst xmlns="http://schemas.openxmlformats.org/spreadsheetml/2006/main" count="141" uniqueCount="52">
  <si>
    <t>№ п/п</t>
  </si>
  <si>
    <t>Наименование программы/подпрограммы государственный заказчик</t>
  </si>
  <si>
    <t>Источник финансирования</t>
  </si>
  <si>
    <t>Объем финансирования</t>
  </si>
  <si>
    <t>Профинансировано (тыс. руб.)</t>
  </si>
  <si>
    <t>Процент финансирования</t>
  </si>
  <si>
    <t>Фактическое выполнение (тыс. руб.)</t>
  </si>
  <si>
    <t>Процент выполнения</t>
  </si>
  <si>
    <t>Муниципальная программа "Безопасность на территории муниципального образования "Городское поселение Белоозерский"  на 2017 - 2021 гг."</t>
  </si>
  <si>
    <t>Средства бюджета поселения</t>
  </si>
  <si>
    <t>Итого по подпрограмме</t>
  </si>
  <si>
    <t>Подпрограмма "Развитие и совершенствование системы оповещения и информирования населения"</t>
  </si>
  <si>
    <t>Подпрограмма "Обеспечение пожарной безопасности"</t>
  </si>
  <si>
    <t>Подпрограмма "Профилактика преступлений и иных правонарушений "</t>
  </si>
  <si>
    <t>Подпрограмма "Ремонт и содержание, модернизация и капитальный ремонт автомобильных дорог общего пользования местного значения "</t>
  </si>
  <si>
    <t>Средства бюджета Московской области</t>
  </si>
  <si>
    <t xml:space="preserve">Муниципальная программа "Развитие инженерной инфраструктуры и энергоэффективности в муниципальном образовании "Городское поселение Белоозерский" на 2018 - 2022 годы" </t>
  </si>
  <si>
    <t>Подпрограмма "Энергоэффективность и повышение энергетической эффективности"</t>
  </si>
  <si>
    <t>Подпрограмма "Чистая вода"</t>
  </si>
  <si>
    <t xml:space="preserve">
Муниципальная программа "Формирование современной  комфортной городской среды муниципального образования "Городское поселение Белоозерский" на 2018-2022 годы"</t>
  </si>
  <si>
    <t>Подпрограмма " Создание условий для обеспечения комфортного проживания жителей многоквартирных домов"</t>
  </si>
  <si>
    <t>Подпрограмма "Комфортная городская среда "</t>
  </si>
  <si>
    <t>Подпрограмма "Благоустройство территорий"</t>
  </si>
  <si>
    <t>Муниципальная программа «Развитие  предпринимательства  в муниципальном образовании "Городское поселение Белоозерский" на 2018-2022 годы» </t>
  </si>
  <si>
    <t>Муниципальная программа "Сохранение и развитие культуры муниципального образования "Городское поселение Белоозерский" на 2017-2021 гг."</t>
  </si>
  <si>
    <t xml:space="preserve">
Подпрограмма «Развитие самодеятельного творчества и поддержка основных форм культурно-досуговой деятельности»</t>
  </si>
  <si>
    <t>Подпрограмма "Укрепление материально-технической базы муниципальных учреждений культуры"</t>
  </si>
  <si>
    <t>Подпрограмма "Развитие библиотечного дела "</t>
  </si>
  <si>
    <t xml:space="preserve">Муниципальная программа "Жилище" в муниципальном образовании "Городское поселение Белоозерский" на 2018 - 2027 гг." </t>
  </si>
  <si>
    <t xml:space="preserve">Подпрограмма "Обеспечение жильем молодых семей" </t>
  </si>
  <si>
    <t xml:space="preserve">Средства Федерального бюджета </t>
  </si>
  <si>
    <t>Подпрограмма "Улучшение жилищных условий семей , имеющих семь и более детей"</t>
  </si>
  <si>
    <t>Муниципальная программа "Доступная среда муниципального образования "Городское поселение Белоозерский" на 2017-2021 годы"</t>
  </si>
  <si>
    <t xml:space="preserve">Подпрограмма "Создание доступной среды жизнедеятельности инвалидов и других маломобильных групп населения" </t>
  </si>
  <si>
    <t>Муниципальная программа "Развитие физической культуры, спорта, молодежной политики   и создание условий для формирования здорового образа жизни в муниципальном образовании "Городское поселение Белоозерский"  на 2017 - 2021 гг."</t>
  </si>
  <si>
    <t>Подпрограмма "Развитие физической культуры и спорта  "</t>
  </si>
  <si>
    <t>Подпрограмма "Развитие и укрепление материально-технической базы и спортивной инфраструктуры"</t>
  </si>
  <si>
    <t>Муниципальная программа "Управление муниципальным имуществом и финансами муниципального образования "Городское поселение Белоозерский" на 2018-2022 годы" </t>
  </si>
  <si>
    <t>Подпрограмма "Управление муниципальными финансами муниципального образования "Городское поселение Белоозерский" на 2018-2022 годы"</t>
  </si>
  <si>
    <t>Подпрограмма «Управление муниципальным имуществом и земельными ресурсами»</t>
  </si>
  <si>
    <t>Подпрограмма " Совершенствование и развитие муниципальной службы"</t>
  </si>
  <si>
    <t>Муниципальная программа «Цифровое муниципальное образование ("Городское поселение Белоозерский") на 2018-2022 годы» </t>
  </si>
  <si>
    <t>Подпрограмма "Развитие информационно-коммуникационных технологий для повышения качества муниципального управления "</t>
  </si>
  <si>
    <t>Подпрограмма "Развитие потребительского рынка и услуг"</t>
  </si>
  <si>
    <t xml:space="preserve">Итого по муниципальным программам </t>
  </si>
  <si>
    <t>Всего</t>
  </si>
  <si>
    <t>Подпрограмма " Снижение рисков и смягчение последствий чрезвычайных ситуаций природного и техногенного характера"</t>
  </si>
  <si>
    <t>Подпрограмма "Развитие системы информирования населения о деятельности органов местного самоуправления"</t>
  </si>
  <si>
    <t>Итого по муниципальной программе, в том числе:</t>
  </si>
  <si>
    <t>Муниципальная программа "Развитие и функционирование дорожно-транспортного комплекса на территории муниципального образования "Городское поселение Белоозерский" на   2018-2022 годы"</t>
  </si>
  <si>
    <t>Муниципальная программа "Повышение эффективности местного самоуправления в  муниципальном образовании "Городское поселение Белоозерский" на 2018-2022 годы" </t>
  </si>
  <si>
    <t>Годовой отчёт за 2018 год о реализации муниципальных программ МУ "Администрация муниципального образования "Городское поселение Белоозерский"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</si>
</sst>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0" fontId="0" fillId="0" borderId="0" xfId="0" applyNumberFormat="1" applyBorder="1"/>
    <xf numFmtId="4" fontId="0" fillId="0" borderId="0" xfId="0" applyNumberFormat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10" fontId="1" fillId="0" borderId="1" xfId="0" applyNumberFormat="1" applyFont="1" applyFill="1" applyBorder="1"/>
    <xf numFmtId="4" fontId="2" fillId="0" borderId="1" xfId="0" applyNumberFormat="1" applyFont="1" applyFill="1" applyBorder="1"/>
    <xf numFmtId="10" fontId="2" fillId="0" borderId="1" xfId="0" applyNumberFormat="1" applyFont="1" applyFill="1" applyBorder="1"/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/>
    <xf numFmtId="10" fontId="1" fillId="0" borderId="10" xfId="0" applyNumberFormat="1" applyFont="1" applyFill="1" applyBorder="1"/>
    <xf numFmtId="0" fontId="1" fillId="0" borderId="4" xfId="0" applyFont="1" applyFill="1" applyBorder="1" applyAlignment="1">
      <alignment wrapText="1"/>
    </xf>
    <xf numFmtId="4" fontId="1" fillId="0" borderId="4" xfId="0" applyNumberFormat="1" applyFont="1" applyFill="1" applyBorder="1"/>
    <xf numFmtId="10" fontId="1" fillId="0" borderId="4" xfId="0" applyNumberFormat="1" applyFont="1" applyFill="1" applyBorder="1"/>
    <xf numFmtId="0" fontId="1" fillId="0" borderId="11" xfId="0" applyFont="1" applyFill="1" applyBorder="1" applyAlignment="1">
      <alignment wrapText="1"/>
    </xf>
    <xf numFmtId="4" fontId="1" fillId="0" borderId="11" xfId="0" applyNumberFormat="1" applyFont="1" applyFill="1" applyBorder="1"/>
    <xf numFmtId="10" fontId="1" fillId="0" borderId="11" xfId="0" applyNumberFormat="1" applyFont="1" applyFill="1" applyBorder="1"/>
    <xf numFmtId="0" fontId="1" fillId="0" borderId="10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/>
    <xf numFmtId="10" fontId="2" fillId="0" borderId="10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A94" zoomScale="110" zoomScaleNormal="110" workbookViewId="0">
      <selection activeCell="A99" sqref="A99"/>
    </sheetView>
  </sheetViews>
  <sheetFormatPr defaultRowHeight="15" x14ac:dyDescent="0.25"/>
  <cols>
    <col min="2" max="2" width="27.140625" customWidth="1"/>
    <col min="3" max="3" width="19.42578125" customWidth="1"/>
    <col min="4" max="5" width="18.7109375" customWidth="1"/>
    <col min="6" max="6" width="16.85546875" customWidth="1"/>
    <col min="7" max="7" width="15.42578125" customWidth="1"/>
    <col min="8" max="8" width="13.28515625" customWidth="1"/>
  </cols>
  <sheetData>
    <row r="1" spans="1:8" ht="33.75" customHeight="1" x14ac:dyDescent="0.3">
      <c r="A1" s="44" t="s">
        <v>51</v>
      </c>
      <c r="B1" s="44"/>
      <c r="C1" s="44"/>
      <c r="D1" s="44"/>
      <c r="E1" s="44"/>
      <c r="F1" s="44"/>
      <c r="G1" s="44"/>
      <c r="H1" s="44"/>
    </row>
    <row r="2" spans="1:8" ht="50.25" customHeight="1" x14ac:dyDescent="0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</row>
    <row r="3" spans="1:8" ht="76.5" x14ac:dyDescent="0.25">
      <c r="A3" s="41">
        <v>1</v>
      </c>
      <c r="B3" s="32" t="s">
        <v>8</v>
      </c>
      <c r="C3" s="8" t="s">
        <v>9</v>
      </c>
      <c r="D3" s="9">
        <f>D5+D7+D9+D11</f>
        <v>2399679.37</v>
      </c>
      <c r="E3" s="9">
        <f>E5+E7+E9+E11</f>
        <v>2399679.37</v>
      </c>
      <c r="F3" s="10">
        <f>E3*100%/D3</f>
        <v>1</v>
      </c>
      <c r="G3" s="9">
        <f>G5+G7+G9+G11</f>
        <v>2399679.37</v>
      </c>
      <c r="H3" s="10">
        <f>F3</f>
        <v>1</v>
      </c>
    </row>
    <row r="4" spans="1:8" ht="25.5" x14ac:dyDescent="0.25">
      <c r="A4" s="47"/>
      <c r="B4" s="32" t="s">
        <v>48</v>
      </c>
      <c r="C4" s="7"/>
      <c r="D4" s="11">
        <f>D3</f>
        <v>2399679.37</v>
      </c>
      <c r="E4" s="11">
        <f>E3</f>
        <v>2399679.37</v>
      </c>
      <c r="F4" s="12">
        <f>F3</f>
        <v>1</v>
      </c>
      <c r="G4" s="11">
        <f>G3</f>
        <v>2399679.37</v>
      </c>
      <c r="H4" s="12">
        <f>H3</f>
        <v>1</v>
      </c>
    </row>
    <row r="5" spans="1:8" ht="69" customHeight="1" x14ac:dyDescent="0.25">
      <c r="A5" s="41"/>
      <c r="B5" s="30" t="s">
        <v>46</v>
      </c>
      <c r="C5" s="8" t="s">
        <v>9</v>
      </c>
      <c r="D5" s="9">
        <v>1807197.82</v>
      </c>
      <c r="E5" s="9">
        <v>1807197.82</v>
      </c>
      <c r="F5" s="10">
        <f>E5*100%/D5</f>
        <v>1</v>
      </c>
      <c r="G5" s="9">
        <f>E5</f>
        <v>1807197.82</v>
      </c>
      <c r="H5" s="10">
        <f>F5</f>
        <v>1</v>
      </c>
    </row>
    <row r="6" spans="1:8" x14ac:dyDescent="0.25">
      <c r="A6" s="42"/>
      <c r="B6" s="33" t="s">
        <v>10</v>
      </c>
      <c r="C6" s="8"/>
      <c r="D6" s="9">
        <f>D5</f>
        <v>1807197.82</v>
      </c>
      <c r="E6" s="9">
        <f>E5</f>
        <v>1807197.82</v>
      </c>
      <c r="F6" s="10">
        <f>E6*100%/D6</f>
        <v>1</v>
      </c>
      <c r="G6" s="9">
        <f>E6</f>
        <v>1807197.82</v>
      </c>
      <c r="H6" s="10">
        <f>F6</f>
        <v>1</v>
      </c>
    </row>
    <row r="7" spans="1:8" ht="51" x14ac:dyDescent="0.25">
      <c r="A7" s="45"/>
      <c r="B7" s="30" t="s">
        <v>11</v>
      </c>
      <c r="C7" s="8" t="s">
        <v>9</v>
      </c>
      <c r="D7" s="9">
        <v>148500</v>
      </c>
      <c r="E7" s="9">
        <v>148500</v>
      </c>
      <c r="F7" s="10">
        <f>F6</f>
        <v>1</v>
      </c>
      <c r="G7" s="9">
        <f>E7</f>
        <v>148500</v>
      </c>
      <c r="H7" s="10">
        <f>H6</f>
        <v>1</v>
      </c>
    </row>
    <row r="8" spans="1:8" x14ac:dyDescent="0.25">
      <c r="A8" s="46"/>
      <c r="B8" s="33" t="s">
        <v>10</v>
      </c>
      <c r="C8" s="8"/>
      <c r="D8" s="9">
        <f>D7</f>
        <v>148500</v>
      </c>
      <c r="E8" s="9">
        <f>E7</f>
        <v>148500</v>
      </c>
      <c r="F8" s="10">
        <f>E8*100%/D8</f>
        <v>1</v>
      </c>
      <c r="G8" s="9">
        <f>E8</f>
        <v>148500</v>
      </c>
      <c r="H8" s="10">
        <f>F8</f>
        <v>1</v>
      </c>
    </row>
    <row r="9" spans="1:8" ht="26.25" x14ac:dyDescent="0.25">
      <c r="A9" s="45"/>
      <c r="B9" s="31" t="s">
        <v>12</v>
      </c>
      <c r="C9" s="8" t="s">
        <v>9</v>
      </c>
      <c r="D9" s="9">
        <v>358426</v>
      </c>
      <c r="E9" s="9">
        <v>358426</v>
      </c>
      <c r="F9" s="10">
        <f>F8</f>
        <v>1</v>
      </c>
      <c r="G9" s="9">
        <f>E9</f>
        <v>358426</v>
      </c>
      <c r="H9" s="10">
        <f>H8</f>
        <v>1</v>
      </c>
    </row>
    <row r="10" spans="1:8" x14ac:dyDescent="0.25">
      <c r="A10" s="46"/>
      <c r="B10" s="32" t="s">
        <v>10</v>
      </c>
      <c r="C10" s="8"/>
      <c r="D10" s="9">
        <f>D9</f>
        <v>358426</v>
      </c>
      <c r="E10" s="9">
        <f>E9</f>
        <v>358426</v>
      </c>
      <c r="F10" s="10">
        <f>E10*100%/D10</f>
        <v>1</v>
      </c>
      <c r="G10" s="9">
        <f>E10</f>
        <v>358426</v>
      </c>
      <c r="H10" s="10">
        <f>F10</f>
        <v>1</v>
      </c>
    </row>
    <row r="11" spans="1:8" ht="52.5" customHeight="1" x14ac:dyDescent="0.25">
      <c r="A11" s="41"/>
      <c r="B11" s="31" t="s">
        <v>13</v>
      </c>
      <c r="C11" s="8" t="s">
        <v>9</v>
      </c>
      <c r="D11" s="9">
        <v>85555.55</v>
      </c>
      <c r="E11" s="9">
        <v>85555.55</v>
      </c>
      <c r="F11" s="10">
        <f>F10</f>
        <v>1</v>
      </c>
      <c r="G11" s="9">
        <f>E11</f>
        <v>85555.55</v>
      </c>
      <c r="H11" s="10">
        <f>H10</f>
        <v>1</v>
      </c>
    </row>
    <row r="12" spans="1:8" ht="26.25" customHeight="1" thickBot="1" x14ac:dyDescent="0.3">
      <c r="A12" s="43"/>
      <c r="B12" s="34" t="s">
        <v>10</v>
      </c>
      <c r="C12" s="13"/>
      <c r="D12" s="14">
        <f>D11</f>
        <v>85555.55</v>
      </c>
      <c r="E12" s="14">
        <f>E11</f>
        <v>85555.55</v>
      </c>
      <c r="F12" s="15">
        <f>F11</f>
        <v>1</v>
      </c>
      <c r="G12" s="14">
        <f>G11</f>
        <v>85555.55</v>
      </c>
      <c r="H12" s="15">
        <f>H11</f>
        <v>1</v>
      </c>
    </row>
    <row r="13" spans="1:8" ht="105" customHeight="1" x14ac:dyDescent="0.25">
      <c r="A13" s="47">
        <v>2</v>
      </c>
      <c r="B13" s="48" t="s">
        <v>49</v>
      </c>
      <c r="C13" s="16" t="s">
        <v>9</v>
      </c>
      <c r="D13" s="17">
        <f>D15-D14</f>
        <v>10895091.489999998</v>
      </c>
      <c r="E13" s="17">
        <f>E15-E14</f>
        <v>10895091.49</v>
      </c>
      <c r="F13" s="18">
        <f>E13*100%/D13</f>
        <v>1.0000000000000002</v>
      </c>
      <c r="G13" s="17">
        <f t="shared" ref="G13:H17" si="0">E13</f>
        <v>10895091.49</v>
      </c>
      <c r="H13" s="18">
        <f t="shared" si="0"/>
        <v>1.0000000000000002</v>
      </c>
    </row>
    <row r="14" spans="1:8" ht="26.25" x14ac:dyDescent="0.25">
      <c r="A14" s="47"/>
      <c r="B14" s="49"/>
      <c r="C14" s="8" t="s">
        <v>15</v>
      </c>
      <c r="D14" s="9">
        <v>8403000</v>
      </c>
      <c r="E14" s="9">
        <v>3730034.39</v>
      </c>
      <c r="F14" s="10">
        <f>E14*100%/D14</f>
        <v>0.44389317981673215</v>
      </c>
      <c r="G14" s="9">
        <f t="shared" si="0"/>
        <v>3730034.39</v>
      </c>
      <c r="H14" s="10">
        <f t="shared" si="0"/>
        <v>0.44389317981673215</v>
      </c>
    </row>
    <row r="15" spans="1:8" ht="33.75" customHeight="1" x14ac:dyDescent="0.25">
      <c r="A15" s="42"/>
      <c r="B15" s="35" t="s">
        <v>48</v>
      </c>
      <c r="C15" s="8"/>
      <c r="D15" s="11">
        <v>19298091.489999998</v>
      </c>
      <c r="E15" s="11">
        <v>14625125.880000001</v>
      </c>
      <c r="F15" s="12">
        <f>E15*100%/D15</f>
        <v>0.75785348450537382</v>
      </c>
      <c r="G15" s="11">
        <f t="shared" si="0"/>
        <v>14625125.880000001</v>
      </c>
      <c r="H15" s="12">
        <f t="shared" si="0"/>
        <v>0.75785348450537382</v>
      </c>
    </row>
    <row r="16" spans="1:8" ht="49.5" customHeight="1" x14ac:dyDescent="0.25">
      <c r="A16" s="45"/>
      <c r="B16" s="50" t="s">
        <v>14</v>
      </c>
      <c r="C16" s="8" t="s">
        <v>9</v>
      </c>
      <c r="D16" s="9">
        <f>D13</f>
        <v>10895091.489999998</v>
      </c>
      <c r="E16" s="9">
        <f>E13</f>
        <v>10895091.49</v>
      </c>
      <c r="F16" s="10">
        <f>E16*100%/D16</f>
        <v>1.0000000000000002</v>
      </c>
      <c r="G16" s="9">
        <f t="shared" si="0"/>
        <v>10895091.49</v>
      </c>
      <c r="H16" s="10">
        <f t="shared" si="0"/>
        <v>1.0000000000000002</v>
      </c>
    </row>
    <row r="17" spans="1:8" ht="26.25" x14ac:dyDescent="0.25">
      <c r="A17" s="52"/>
      <c r="B17" s="51"/>
      <c r="C17" s="8" t="s">
        <v>15</v>
      </c>
      <c r="D17" s="9">
        <v>8403000</v>
      </c>
      <c r="E17" s="9">
        <v>3730034.39</v>
      </c>
      <c r="F17" s="10">
        <f>E17*100%/D17</f>
        <v>0.44389317981673215</v>
      </c>
      <c r="G17" s="9">
        <f t="shared" si="0"/>
        <v>3730034.39</v>
      </c>
      <c r="H17" s="10">
        <f t="shared" si="0"/>
        <v>0.44389317981673215</v>
      </c>
    </row>
    <row r="18" spans="1:8" s="1" customFormat="1" ht="15.75" thickBot="1" x14ac:dyDescent="0.3">
      <c r="A18" s="53"/>
      <c r="B18" s="36" t="s">
        <v>10</v>
      </c>
      <c r="C18" s="19"/>
      <c r="D18" s="20">
        <f>D15</f>
        <v>19298091.489999998</v>
      </c>
      <c r="E18" s="20">
        <f>E15</f>
        <v>14625125.880000001</v>
      </c>
      <c r="F18" s="21">
        <f>F15</f>
        <v>0.75785348450537382</v>
      </c>
      <c r="G18" s="20">
        <f>G15</f>
        <v>14625125.880000001</v>
      </c>
      <c r="H18" s="21">
        <f t="shared" ref="H18:H30" si="1">F18</f>
        <v>0.75785348450537382</v>
      </c>
    </row>
    <row r="19" spans="1:8" ht="75.75" customHeight="1" x14ac:dyDescent="0.25">
      <c r="A19" s="56">
        <v>3</v>
      </c>
      <c r="B19" s="54" t="s">
        <v>16</v>
      </c>
      <c r="C19" s="16" t="s">
        <v>9</v>
      </c>
      <c r="D19" s="17">
        <f>D21-D20</f>
        <v>38391345.149999991</v>
      </c>
      <c r="E19" s="17">
        <f>E21-E20</f>
        <v>38391345.150000006</v>
      </c>
      <c r="F19" s="18">
        <f>E19*100%/D19</f>
        <v>1.0000000000000004</v>
      </c>
      <c r="G19" s="17">
        <f>E19</f>
        <v>38391345.150000006</v>
      </c>
      <c r="H19" s="18">
        <f t="shared" si="1"/>
        <v>1.0000000000000004</v>
      </c>
    </row>
    <row r="20" spans="1:8" ht="26.25" x14ac:dyDescent="0.25">
      <c r="A20" s="47"/>
      <c r="B20" s="55"/>
      <c r="C20" s="8" t="s">
        <v>15</v>
      </c>
      <c r="D20" s="9">
        <v>34350000</v>
      </c>
      <c r="E20" s="9">
        <v>15071051.050000001</v>
      </c>
      <c r="F20" s="10">
        <f>E20*100%/D20</f>
        <v>0.4387496666666667</v>
      </c>
      <c r="G20" s="9">
        <f>E20</f>
        <v>15071051.050000001</v>
      </c>
      <c r="H20" s="10">
        <f t="shared" si="1"/>
        <v>0.4387496666666667</v>
      </c>
    </row>
    <row r="21" spans="1:8" ht="25.5" x14ac:dyDescent="0.25">
      <c r="A21" s="42"/>
      <c r="B21" s="32" t="s">
        <v>48</v>
      </c>
      <c r="C21" s="8"/>
      <c r="D21" s="11">
        <f>D23+D26</f>
        <v>72741345.149999991</v>
      </c>
      <c r="E21" s="11">
        <f>E23+E26</f>
        <v>53462396.200000003</v>
      </c>
      <c r="F21" s="12">
        <f>E21*100%/D21</f>
        <v>0.73496573495795481</v>
      </c>
      <c r="G21" s="11">
        <f>E21</f>
        <v>53462396.200000003</v>
      </c>
      <c r="H21" s="12">
        <f t="shared" si="1"/>
        <v>0.73496573495795481</v>
      </c>
    </row>
    <row r="22" spans="1:8" ht="51" x14ac:dyDescent="0.25">
      <c r="A22" s="45"/>
      <c r="B22" s="31" t="s">
        <v>17</v>
      </c>
      <c r="C22" s="8" t="s">
        <v>9</v>
      </c>
      <c r="D22" s="9">
        <v>32560.99</v>
      </c>
      <c r="E22" s="9">
        <v>32560.99</v>
      </c>
      <c r="F22" s="10">
        <f>E22*100%/D22</f>
        <v>1</v>
      </c>
      <c r="G22" s="9">
        <f>E22</f>
        <v>32560.99</v>
      </c>
      <c r="H22" s="10">
        <f t="shared" si="1"/>
        <v>1</v>
      </c>
    </row>
    <row r="23" spans="1:8" x14ac:dyDescent="0.25">
      <c r="A23" s="46"/>
      <c r="B23" s="32" t="s">
        <v>10</v>
      </c>
      <c r="C23" s="8"/>
      <c r="D23" s="9">
        <f>D22</f>
        <v>32560.99</v>
      </c>
      <c r="E23" s="9">
        <f>E22</f>
        <v>32560.99</v>
      </c>
      <c r="F23" s="10">
        <f>F22</f>
        <v>1</v>
      </c>
      <c r="G23" s="9">
        <f>G22</f>
        <v>32560.99</v>
      </c>
      <c r="H23" s="10">
        <f t="shared" si="1"/>
        <v>1</v>
      </c>
    </row>
    <row r="24" spans="1:8" ht="26.25" x14ac:dyDescent="0.25">
      <c r="A24" s="45"/>
      <c r="B24" s="50" t="s">
        <v>18</v>
      </c>
      <c r="C24" s="8" t="s">
        <v>9</v>
      </c>
      <c r="D24" s="9">
        <f>D26-D25</f>
        <v>38358784.159999996</v>
      </c>
      <c r="E24" s="9">
        <f>E26-E25</f>
        <v>38358784.159999996</v>
      </c>
      <c r="F24" s="10">
        <f t="shared" ref="F24:F30" si="2">E24*100%/D24</f>
        <v>1</v>
      </c>
      <c r="G24" s="9">
        <f t="shared" ref="G24:G30" si="3">E24</f>
        <v>38358784.159999996</v>
      </c>
      <c r="H24" s="10">
        <f t="shared" si="1"/>
        <v>1</v>
      </c>
    </row>
    <row r="25" spans="1:8" ht="26.25" x14ac:dyDescent="0.25">
      <c r="A25" s="52"/>
      <c r="B25" s="51"/>
      <c r="C25" s="8" t="s">
        <v>15</v>
      </c>
      <c r="D25" s="9">
        <v>34350000</v>
      </c>
      <c r="E25" s="9">
        <v>15071051.050000001</v>
      </c>
      <c r="F25" s="10">
        <f t="shared" si="2"/>
        <v>0.4387496666666667</v>
      </c>
      <c r="G25" s="9">
        <f t="shared" si="3"/>
        <v>15071051.050000001</v>
      </c>
      <c r="H25" s="10">
        <f t="shared" si="1"/>
        <v>0.4387496666666667</v>
      </c>
    </row>
    <row r="26" spans="1:8" ht="15.75" thickBot="1" x14ac:dyDescent="0.3">
      <c r="A26" s="53"/>
      <c r="B26" s="34" t="s">
        <v>10</v>
      </c>
      <c r="C26" s="13"/>
      <c r="D26" s="14">
        <v>72708784.159999996</v>
      </c>
      <c r="E26" s="14">
        <v>53429835.210000001</v>
      </c>
      <c r="F26" s="15">
        <f t="shared" si="2"/>
        <v>0.73484704533670209</v>
      </c>
      <c r="G26" s="14">
        <f t="shared" si="3"/>
        <v>53429835.210000001</v>
      </c>
      <c r="H26" s="15">
        <f t="shared" si="1"/>
        <v>0.73484704533670209</v>
      </c>
    </row>
    <row r="27" spans="1:8" ht="79.5" customHeight="1" x14ac:dyDescent="0.25">
      <c r="A27" s="47">
        <v>4</v>
      </c>
      <c r="B27" s="59" t="s">
        <v>19</v>
      </c>
      <c r="C27" s="16" t="s">
        <v>9</v>
      </c>
      <c r="D27" s="17">
        <f>D29-D28</f>
        <v>25401633.52</v>
      </c>
      <c r="E27" s="17">
        <f>E29-E28</f>
        <v>25398117.990000002</v>
      </c>
      <c r="F27" s="18">
        <f t="shared" si="2"/>
        <v>0.99986160220769937</v>
      </c>
      <c r="G27" s="17">
        <f t="shared" si="3"/>
        <v>25398117.990000002</v>
      </c>
      <c r="H27" s="18">
        <f t="shared" si="1"/>
        <v>0.99986160220769937</v>
      </c>
    </row>
    <row r="28" spans="1:8" ht="26.25" x14ac:dyDescent="0.25">
      <c r="A28" s="47"/>
      <c r="B28" s="55"/>
      <c r="C28" s="8" t="s">
        <v>15</v>
      </c>
      <c r="D28" s="9">
        <f>D33+D36</f>
        <v>4162630</v>
      </c>
      <c r="E28" s="9">
        <f>E33+E36</f>
        <v>4162630</v>
      </c>
      <c r="F28" s="10">
        <f t="shared" si="2"/>
        <v>1</v>
      </c>
      <c r="G28" s="9">
        <f t="shared" si="3"/>
        <v>4162630</v>
      </c>
      <c r="H28" s="10">
        <f t="shared" si="1"/>
        <v>1</v>
      </c>
    </row>
    <row r="29" spans="1:8" ht="25.5" x14ac:dyDescent="0.25">
      <c r="A29" s="42"/>
      <c r="B29" s="32" t="s">
        <v>48</v>
      </c>
      <c r="C29" s="8"/>
      <c r="D29" s="11">
        <f>D31+D34+D37</f>
        <v>29564263.52</v>
      </c>
      <c r="E29" s="11">
        <f>E31+E34+E37</f>
        <v>29560747.990000002</v>
      </c>
      <c r="F29" s="12">
        <f t="shared" si="2"/>
        <v>0.99988108853117141</v>
      </c>
      <c r="G29" s="11">
        <f t="shared" si="3"/>
        <v>29560747.990000002</v>
      </c>
      <c r="H29" s="12">
        <f t="shared" si="1"/>
        <v>0.99988108853117141</v>
      </c>
    </row>
    <row r="30" spans="1:8" ht="63.75" x14ac:dyDescent="0.25">
      <c r="A30" s="45"/>
      <c r="B30" s="31" t="s">
        <v>20</v>
      </c>
      <c r="C30" s="8" t="s">
        <v>9</v>
      </c>
      <c r="D30" s="9">
        <v>5250723.72</v>
      </c>
      <c r="E30" s="9">
        <v>5247209.7300000004</v>
      </c>
      <c r="F30" s="10">
        <f t="shared" si="2"/>
        <v>0.99933076082700478</v>
      </c>
      <c r="G30" s="9">
        <f t="shared" si="3"/>
        <v>5247209.7300000004</v>
      </c>
      <c r="H30" s="10">
        <f t="shared" si="1"/>
        <v>0.99933076082700478</v>
      </c>
    </row>
    <row r="31" spans="1:8" x14ac:dyDescent="0.25">
      <c r="A31" s="46"/>
      <c r="B31" s="32" t="s">
        <v>10</v>
      </c>
      <c r="C31" s="8"/>
      <c r="D31" s="9">
        <f>D30</f>
        <v>5250723.72</v>
      </c>
      <c r="E31" s="9">
        <f>E30</f>
        <v>5247209.7300000004</v>
      </c>
      <c r="F31" s="10">
        <f>F30</f>
        <v>0.99933076082700478</v>
      </c>
      <c r="G31" s="9">
        <f>G30</f>
        <v>5247209.7300000004</v>
      </c>
      <c r="H31" s="10">
        <f>H30</f>
        <v>0.99933076082700478</v>
      </c>
    </row>
    <row r="32" spans="1:8" ht="45" customHeight="1" x14ac:dyDescent="0.25">
      <c r="A32" s="45"/>
      <c r="B32" s="50" t="s">
        <v>21</v>
      </c>
      <c r="C32" s="8" t="s">
        <v>9</v>
      </c>
      <c r="D32" s="9">
        <f>D34-D33</f>
        <v>8459352.9399999995</v>
      </c>
      <c r="E32" s="9">
        <f>E34-E33</f>
        <v>8459351.4000000004</v>
      </c>
      <c r="F32" s="10">
        <f t="shared" ref="F32:F37" si="4">E32*100%/D32</f>
        <v>0.99999981795297943</v>
      </c>
      <c r="G32" s="9">
        <f t="shared" ref="G32:H37" si="5">E32</f>
        <v>8459351.4000000004</v>
      </c>
      <c r="H32" s="10">
        <f t="shared" si="5"/>
        <v>0.99999981795297943</v>
      </c>
    </row>
    <row r="33" spans="1:8" ht="26.25" x14ac:dyDescent="0.25">
      <c r="A33" s="52"/>
      <c r="B33" s="51"/>
      <c r="C33" s="8" t="s">
        <v>15</v>
      </c>
      <c r="D33" s="9">
        <v>4142130</v>
      </c>
      <c r="E33" s="9">
        <v>4142130</v>
      </c>
      <c r="F33" s="10">
        <f t="shared" si="4"/>
        <v>1</v>
      </c>
      <c r="G33" s="9">
        <f t="shared" si="5"/>
        <v>4142130</v>
      </c>
      <c r="H33" s="10">
        <f t="shared" si="5"/>
        <v>1</v>
      </c>
    </row>
    <row r="34" spans="1:8" x14ac:dyDescent="0.25">
      <c r="A34" s="52"/>
      <c r="B34" s="32" t="s">
        <v>10</v>
      </c>
      <c r="C34" s="8"/>
      <c r="D34" s="9">
        <v>12601482.939999999</v>
      </c>
      <c r="E34" s="9">
        <v>12601481.4</v>
      </c>
      <c r="F34" s="10">
        <f t="shared" si="4"/>
        <v>0.99999987779216093</v>
      </c>
      <c r="G34" s="9">
        <f t="shared" si="5"/>
        <v>12601481.4</v>
      </c>
      <c r="H34" s="10">
        <f t="shared" si="5"/>
        <v>0.99999987779216093</v>
      </c>
    </row>
    <row r="35" spans="1:8" ht="45" customHeight="1" x14ac:dyDescent="0.25">
      <c r="A35" s="45"/>
      <c r="B35" s="57" t="s">
        <v>22</v>
      </c>
      <c r="C35" s="8" t="s">
        <v>9</v>
      </c>
      <c r="D35" s="9">
        <f>D37-D36</f>
        <v>11691556.859999999</v>
      </c>
      <c r="E35" s="9">
        <f>E37-E36</f>
        <v>11691556.859999999</v>
      </c>
      <c r="F35" s="10">
        <f t="shared" si="4"/>
        <v>1</v>
      </c>
      <c r="G35" s="9">
        <f t="shared" si="5"/>
        <v>11691556.859999999</v>
      </c>
      <c r="H35" s="10">
        <f t="shared" si="5"/>
        <v>1</v>
      </c>
    </row>
    <row r="36" spans="1:8" ht="26.25" x14ac:dyDescent="0.25">
      <c r="A36" s="52"/>
      <c r="B36" s="58"/>
      <c r="C36" s="8" t="s">
        <v>15</v>
      </c>
      <c r="D36" s="9">
        <v>20500</v>
      </c>
      <c r="E36" s="9">
        <v>20500</v>
      </c>
      <c r="F36" s="10">
        <f t="shared" si="4"/>
        <v>1</v>
      </c>
      <c r="G36" s="9">
        <f t="shared" si="5"/>
        <v>20500</v>
      </c>
      <c r="H36" s="10">
        <f t="shared" si="5"/>
        <v>1</v>
      </c>
    </row>
    <row r="37" spans="1:8" ht="15.75" thickBot="1" x14ac:dyDescent="0.3">
      <c r="A37" s="53"/>
      <c r="B37" s="34" t="s">
        <v>10</v>
      </c>
      <c r="C37" s="13"/>
      <c r="D37" s="14">
        <v>11712056.859999999</v>
      </c>
      <c r="E37" s="14">
        <v>11712056.859999999</v>
      </c>
      <c r="F37" s="15">
        <f t="shared" si="4"/>
        <v>1</v>
      </c>
      <c r="G37" s="14">
        <f t="shared" si="5"/>
        <v>11712056.859999999</v>
      </c>
      <c r="H37" s="15">
        <f t="shared" si="5"/>
        <v>1</v>
      </c>
    </row>
    <row r="38" spans="1:8" ht="89.25" x14ac:dyDescent="0.25">
      <c r="A38" s="47">
        <v>5</v>
      </c>
      <c r="B38" s="37" t="s">
        <v>23</v>
      </c>
      <c r="C38" s="16" t="s">
        <v>9</v>
      </c>
      <c r="D38" s="17">
        <f>D39</f>
        <v>2571489.62</v>
      </c>
      <c r="E38" s="17">
        <f>E39</f>
        <v>2526347.7000000002</v>
      </c>
      <c r="F38" s="18">
        <f>F39</f>
        <v>0.98244522565873704</v>
      </c>
      <c r="G38" s="17">
        <f>G39</f>
        <v>2526347.7000000002</v>
      </c>
      <c r="H38" s="18">
        <f t="shared" ref="H38:H43" si="6">F38</f>
        <v>0.98244522565873704</v>
      </c>
    </row>
    <row r="39" spans="1:8" ht="25.5" x14ac:dyDescent="0.25">
      <c r="A39" s="42"/>
      <c r="B39" s="32" t="s">
        <v>48</v>
      </c>
      <c r="C39" s="8"/>
      <c r="D39" s="11">
        <v>2571489.62</v>
      </c>
      <c r="E39" s="11">
        <v>2526347.7000000002</v>
      </c>
      <c r="F39" s="12">
        <f>E39*100%/D39</f>
        <v>0.98244522565873704</v>
      </c>
      <c r="G39" s="11">
        <f>E39</f>
        <v>2526347.7000000002</v>
      </c>
      <c r="H39" s="12">
        <f t="shared" si="6"/>
        <v>0.98244522565873704</v>
      </c>
    </row>
    <row r="40" spans="1:8" ht="38.25" x14ac:dyDescent="0.25">
      <c r="A40" s="45"/>
      <c r="B40" s="31" t="s">
        <v>43</v>
      </c>
      <c r="C40" s="8" t="s">
        <v>9</v>
      </c>
      <c r="D40" s="9">
        <f>D41</f>
        <v>2571489.62</v>
      </c>
      <c r="E40" s="9">
        <f>E41</f>
        <v>2526347.7000000002</v>
      </c>
      <c r="F40" s="10">
        <f>E40*100%/D40</f>
        <v>0.98244522565873704</v>
      </c>
      <c r="G40" s="9">
        <f>E40</f>
        <v>2526347.7000000002</v>
      </c>
      <c r="H40" s="10">
        <f t="shared" si="6"/>
        <v>0.98244522565873704</v>
      </c>
    </row>
    <row r="41" spans="1:8" ht="15.75" thickBot="1" x14ac:dyDescent="0.3">
      <c r="A41" s="53"/>
      <c r="B41" s="38" t="s">
        <v>10</v>
      </c>
      <c r="C41" s="13"/>
      <c r="D41" s="14">
        <v>2571489.62</v>
      </c>
      <c r="E41" s="14">
        <v>2526347.7000000002</v>
      </c>
      <c r="F41" s="15">
        <f>E41*100%/D41</f>
        <v>0.98244522565873704</v>
      </c>
      <c r="G41" s="14">
        <f>E41</f>
        <v>2526347.7000000002</v>
      </c>
      <c r="H41" s="15">
        <f t="shared" si="6"/>
        <v>0.98244522565873704</v>
      </c>
    </row>
    <row r="42" spans="1:8" ht="54.75" customHeight="1" x14ac:dyDescent="0.25">
      <c r="A42" s="47">
        <v>6</v>
      </c>
      <c r="B42" s="59" t="s">
        <v>24</v>
      </c>
      <c r="C42" s="16" t="s">
        <v>9</v>
      </c>
      <c r="D42" s="17">
        <f>D45+D48+D51</f>
        <v>40155531</v>
      </c>
      <c r="E42" s="17">
        <f>E44-E43</f>
        <v>40155531</v>
      </c>
      <c r="F42" s="18">
        <f>E42*100%/D42</f>
        <v>1</v>
      </c>
      <c r="G42" s="17">
        <f>E42</f>
        <v>40155531</v>
      </c>
      <c r="H42" s="18">
        <f t="shared" si="6"/>
        <v>1</v>
      </c>
    </row>
    <row r="43" spans="1:8" ht="26.25" x14ac:dyDescent="0.25">
      <c r="A43" s="47"/>
      <c r="B43" s="55"/>
      <c r="C43" s="8" t="s">
        <v>15</v>
      </c>
      <c r="D43" s="9">
        <f>D46+D49+D52</f>
        <v>3650000</v>
      </c>
      <c r="E43" s="9">
        <f>E46+E49+E52</f>
        <v>3649489.66</v>
      </c>
      <c r="F43" s="10">
        <f>E43*100%/D43</f>
        <v>0.99986018082191785</v>
      </c>
      <c r="G43" s="9">
        <f>E43</f>
        <v>3649489.66</v>
      </c>
      <c r="H43" s="10">
        <f t="shared" si="6"/>
        <v>0.99986018082191785</v>
      </c>
    </row>
    <row r="44" spans="1:8" ht="25.5" x14ac:dyDescent="0.25">
      <c r="A44" s="42"/>
      <c r="B44" s="32" t="s">
        <v>48</v>
      </c>
      <c r="C44" s="8"/>
      <c r="D44" s="11">
        <f>D47+D50+D53</f>
        <v>43805531</v>
      </c>
      <c r="E44" s="11">
        <f>E47+E50+E53</f>
        <v>43805020.659999996</v>
      </c>
      <c r="F44" s="12">
        <f t="shared" ref="F44:F68" si="7">E44*100%/D44</f>
        <v>0.99998834987298746</v>
      </c>
      <c r="G44" s="11">
        <f t="shared" ref="G44:G68" si="8">E44</f>
        <v>43805020.659999996</v>
      </c>
      <c r="H44" s="12">
        <f t="shared" ref="H44:H69" si="9">F44</f>
        <v>0.99998834987298746</v>
      </c>
    </row>
    <row r="45" spans="1:8" ht="37.5" customHeight="1" x14ac:dyDescent="0.25">
      <c r="A45" s="45"/>
      <c r="B45" s="50" t="s">
        <v>25</v>
      </c>
      <c r="C45" s="8" t="s">
        <v>9</v>
      </c>
      <c r="D45" s="9">
        <f>D47-D46</f>
        <v>33047200</v>
      </c>
      <c r="E45" s="9">
        <f>E47-E46</f>
        <v>33047200</v>
      </c>
      <c r="F45" s="10">
        <f t="shared" si="7"/>
        <v>1</v>
      </c>
      <c r="G45" s="9">
        <f t="shared" si="8"/>
        <v>33047200</v>
      </c>
      <c r="H45" s="10">
        <f t="shared" si="9"/>
        <v>1</v>
      </c>
    </row>
    <row r="46" spans="1:8" ht="43.5" customHeight="1" x14ac:dyDescent="0.25">
      <c r="A46" s="52"/>
      <c r="B46" s="51"/>
      <c r="C46" s="8" t="s">
        <v>15</v>
      </c>
      <c r="D46" s="9">
        <v>2205540</v>
      </c>
      <c r="E46" s="9">
        <v>2205540</v>
      </c>
      <c r="F46" s="10">
        <f t="shared" si="7"/>
        <v>1</v>
      </c>
      <c r="G46" s="9">
        <f t="shared" si="8"/>
        <v>2205540</v>
      </c>
      <c r="H46" s="10">
        <f t="shared" si="9"/>
        <v>1</v>
      </c>
    </row>
    <row r="47" spans="1:8" x14ac:dyDescent="0.25">
      <c r="A47" s="46"/>
      <c r="B47" s="32" t="s">
        <v>10</v>
      </c>
      <c r="C47" s="8"/>
      <c r="D47" s="9">
        <v>35252740</v>
      </c>
      <c r="E47" s="9">
        <v>35252740</v>
      </c>
      <c r="F47" s="10">
        <f t="shared" si="7"/>
        <v>1</v>
      </c>
      <c r="G47" s="9">
        <f t="shared" si="8"/>
        <v>35252740</v>
      </c>
      <c r="H47" s="10">
        <f t="shared" si="9"/>
        <v>1</v>
      </c>
    </row>
    <row r="48" spans="1:8" ht="30.75" customHeight="1" x14ac:dyDescent="0.25">
      <c r="A48" s="45"/>
      <c r="B48" s="50" t="s">
        <v>26</v>
      </c>
      <c r="C48" s="8" t="s">
        <v>9</v>
      </c>
      <c r="D48" s="9">
        <f>D50-D49</f>
        <v>1130351</v>
      </c>
      <c r="E48" s="9">
        <f>E50-E49</f>
        <v>1130351</v>
      </c>
      <c r="F48" s="10">
        <f t="shared" si="7"/>
        <v>1</v>
      </c>
      <c r="G48" s="9">
        <f t="shared" si="8"/>
        <v>1130351</v>
      </c>
      <c r="H48" s="10">
        <f t="shared" si="9"/>
        <v>1</v>
      </c>
    </row>
    <row r="49" spans="1:8" ht="26.25" x14ac:dyDescent="0.25">
      <c r="A49" s="52"/>
      <c r="B49" s="51"/>
      <c r="C49" s="8" t="s">
        <v>15</v>
      </c>
      <c r="D49" s="9">
        <v>910000</v>
      </c>
      <c r="E49" s="9">
        <v>909489.66</v>
      </c>
      <c r="F49" s="10">
        <f t="shared" si="7"/>
        <v>0.99943918681318689</v>
      </c>
      <c r="G49" s="9">
        <f t="shared" si="8"/>
        <v>909489.66</v>
      </c>
      <c r="H49" s="10">
        <f t="shared" si="9"/>
        <v>0.99943918681318689</v>
      </c>
    </row>
    <row r="50" spans="1:8" x14ac:dyDescent="0.25">
      <c r="A50" s="46"/>
      <c r="B50" s="32" t="s">
        <v>10</v>
      </c>
      <c r="C50" s="8"/>
      <c r="D50" s="9">
        <v>2040351</v>
      </c>
      <c r="E50" s="9">
        <v>2039840.66</v>
      </c>
      <c r="F50" s="10">
        <f t="shared" si="7"/>
        <v>0.9997498763693109</v>
      </c>
      <c r="G50" s="9">
        <f t="shared" si="8"/>
        <v>2039840.66</v>
      </c>
      <c r="H50" s="10">
        <f t="shared" si="9"/>
        <v>0.9997498763693109</v>
      </c>
    </row>
    <row r="51" spans="1:8" ht="26.25" x14ac:dyDescent="0.25">
      <c r="A51" s="45"/>
      <c r="B51" s="50" t="s">
        <v>27</v>
      </c>
      <c r="C51" s="8" t="s">
        <v>9</v>
      </c>
      <c r="D51" s="9">
        <f>D53-D52</f>
        <v>5977980</v>
      </c>
      <c r="E51" s="9">
        <f>E53-E52</f>
        <v>5977980</v>
      </c>
      <c r="F51" s="10">
        <f t="shared" si="7"/>
        <v>1</v>
      </c>
      <c r="G51" s="9">
        <f t="shared" si="8"/>
        <v>5977980</v>
      </c>
      <c r="H51" s="10">
        <f t="shared" si="9"/>
        <v>1</v>
      </c>
    </row>
    <row r="52" spans="1:8" ht="26.25" x14ac:dyDescent="0.25">
      <c r="A52" s="52"/>
      <c r="B52" s="51"/>
      <c r="C52" s="8" t="s">
        <v>15</v>
      </c>
      <c r="D52" s="9">
        <v>534460</v>
      </c>
      <c r="E52" s="9">
        <v>534460</v>
      </c>
      <c r="F52" s="10">
        <f t="shared" si="7"/>
        <v>1</v>
      </c>
      <c r="G52" s="9">
        <f t="shared" si="8"/>
        <v>534460</v>
      </c>
      <c r="H52" s="10">
        <f t="shared" si="9"/>
        <v>1</v>
      </c>
    </row>
    <row r="53" spans="1:8" ht="15" customHeight="1" thickBot="1" x14ac:dyDescent="0.3">
      <c r="A53" s="53"/>
      <c r="B53" s="34" t="s">
        <v>10</v>
      </c>
      <c r="C53" s="13"/>
      <c r="D53" s="14">
        <v>6512440</v>
      </c>
      <c r="E53" s="14">
        <v>6512440</v>
      </c>
      <c r="F53" s="15">
        <f t="shared" si="7"/>
        <v>1</v>
      </c>
      <c r="G53" s="14">
        <f t="shared" si="8"/>
        <v>6512440</v>
      </c>
      <c r="H53" s="15">
        <f t="shared" si="9"/>
        <v>1</v>
      </c>
    </row>
    <row r="54" spans="1:8" ht="25.5" customHeight="1" x14ac:dyDescent="0.25">
      <c r="A54" s="56">
        <v>7</v>
      </c>
      <c r="B54" s="54" t="s">
        <v>28</v>
      </c>
      <c r="C54" s="8" t="s">
        <v>9</v>
      </c>
      <c r="D54" s="17">
        <f>D57-D56-D55</f>
        <v>3721172.83</v>
      </c>
      <c r="E54" s="17">
        <f>E57-E56-E55</f>
        <v>3720983.4900000007</v>
      </c>
      <c r="F54" s="18">
        <f t="shared" si="7"/>
        <v>0.9999491181923954</v>
      </c>
      <c r="G54" s="17">
        <f t="shared" si="8"/>
        <v>3720983.4900000007</v>
      </c>
      <c r="H54" s="18">
        <f t="shared" si="9"/>
        <v>0.9999491181923954</v>
      </c>
    </row>
    <row r="55" spans="1:8" ht="30" customHeight="1" x14ac:dyDescent="0.25">
      <c r="A55" s="47"/>
      <c r="B55" s="59"/>
      <c r="C55" s="8" t="s">
        <v>15</v>
      </c>
      <c r="D55" s="9">
        <v>827700</v>
      </c>
      <c r="E55" s="9">
        <v>827666.06</v>
      </c>
      <c r="F55" s="10">
        <f t="shared" si="7"/>
        <v>0.99995899480488104</v>
      </c>
      <c r="G55" s="9">
        <f t="shared" si="8"/>
        <v>827666.06</v>
      </c>
      <c r="H55" s="10">
        <f t="shared" si="9"/>
        <v>0.99995899480488104</v>
      </c>
    </row>
    <row r="56" spans="1:8" ht="39" x14ac:dyDescent="0.25">
      <c r="A56" s="47"/>
      <c r="B56" s="55"/>
      <c r="C56" s="8" t="s">
        <v>30</v>
      </c>
      <c r="D56" s="9">
        <v>272700</v>
      </c>
      <c r="E56" s="9">
        <v>272514.84999999998</v>
      </c>
      <c r="F56" s="10">
        <f t="shared" si="7"/>
        <v>0.99932104877154371</v>
      </c>
      <c r="G56" s="9">
        <f t="shared" si="8"/>
        <v>272514.84999999998</v>
      </c>
      <c r="H56" s="10">
        <f t="shared" si="9"/>
        <v>0.99932104877154371</v>
      </c>
    </row>
    <row r="57" spans="1:8" ht="25.5" x14ac:dyDescent="0.25">
      <c r="A57" s="42"/>
      <c r="B57" s="32" t="s">
        <v>48</v>
      </c>
      <c r="C57" s="8"/>
      <c r="D57" s="11">
        <f>D61+D64</f>
        <v>4821572.83</v>
      </c>
      <c r="E57" s="11">
        <f>E61+E64</f>
        <v>4821164.4000000004</v>
      </c>
      <c r="F57" s="12">
        <f t="shared" si="7"/>
        <v>0.9999152911271072</v>
      </c>
      <c r="G57" s="11">
        <f t="shared" si="8"/>
        <v>4821164.4000000004</v>
      </c>
      <c r="H57" s="12">
        <f t="shared" si="9"/>
        <v>0.9999152911271072</v>
      </c>
    </row>
    <row r="58" spans="1:8" ht="33.75" customHeight="1" x14ac:dyDescent="0.25">
      <c r="A58" s="45"/>
      <c r="B58" s="50" t="s">
        <v>29</v>
      </c>
      <c r="C58" s="8" t="s">
        <v>9</v>
      </c>
      <c r="D58" s="9">
        <f>D61-D60-D59</f>
        <v>272689.8899999999</v>
      </c>
      <c r="E58" s="9">
        <f>E61-E60-E59</f>
        <v>272689.89000000013</v>
      </c>
      <c r="F58" s="10">
        <f t="shared" si="7"/>
        <v>1.0000000000000009</v>
      </c>
      <c r="G58" s="9">
        <f t="shared" si="8"/>
        <v>272689.89000000013</v>
      </c>
      <c r="H58" s="10">
        <f t="shared" si="9"/>
        <v>1.0000000000000009</v>
      </c>
    </row>
    <row r="59" spans="1:8" ht="26.25" x14ac:dyDescent="0.25">
      <c r="A59" s="52"/>
      <c r="B59" s="61"/>
      <c r="C59" s="8" t="s">
        <v>15</v>
      </c>
      <c r="D59" s="9">
        <v>827700</v>
      </c>
      <c r="E59" s="9">
        <v>827666.06</v>
      </c>
      <c r="F59" s="10">
        <f t="shared" si="7"/>
        <v>0.99995899480488104</v>
      </c>
      <c r="G59" s="9">
        <f t="shared" si="8"/>
        <v>827666.06</v>
      </c>
      <c r="H59" s="10">
        <f t="shared" si="9"/>
        <v>0.99995899480488104</v>
      </c>
    </row>
    <row r="60" spans="1:8" ht="39" x14ac:dyDescent="0.25">
      <c r="A60" s="52"/>
      <c r="B60" s="51"/>
      <c r="C60" s="8" t="s">
        <v>30</v>
      </c>
      <c r="D60" s="9">
        <v>272700</v>
      </c>
      <c r="E60" s="9">
        <v>272514.84999999998</v>
      </c>
      <c r="F60" s="10">
        <f t="shared" si="7"/>
        <v>0.99932104877154371</v>
      </c>
      <c r="G60" s="9">
        <f t="shared" si="8"/>
        <v>272514.84999999998</v>
      </c>
      <c r="H60" s="10">
        <f t="shared" si="9"/>
        <v>0.99932104877154371</v>
      </c>
    </row>
    <row r="61" spans="1:8" x14ac:dyDescent="0.25">
      <c r="A61" s="46"/>
      <c r="B61" s="32" t="s">
        <v>10</v>
      </c>
      <c r="C61" s="8"/>
      <c r="D61" s="9">
        <v>1373089.89</v>
      </c>
      <c r="E61" s="9">
        <v>1372870.8</v>
      </c>
      <c r="F61" s="10">
        <f t="shared" si="7"/>
        <v>0.99984044016229712</v>
      </c>
      <c r="G61" s="9">
        <f t="shared" si="8"/>
        <v>1372870.8</v>
      </c>
      <c r="H61" s="10">
        <f t="shared" si="9"/>
        <v>0.99984044016229712</v>
      </c>
    </row>
    <row r="62" spans="1:8" ht="32.25" customHeight="1" x14ac:dyDescent="0.25">
      <c r="A62" s="45"/>
      <c r="B62" s="50" t="s">
        <v>31</v>
      </c>
      <c r="C62" s="8" t="s">
        <v>9</v>
      </c>
      <c r="D62" s="9">
        <f>D64-D63</f>
        <v>34482.939999999944</v>
      </c>
      <c r="E62" s="9">
        <f>E64-E63</f>
        <v>34482.939999999944</v>
      </c>
      <c r="F62" s="10">
        <f t="shared" si="7"/>
        <v>1</v>
      </c>
      <c r="G62" s="9">
        <f t="shared" si="8"/>
        <v>34482.939999999944</v>
      </c>
      <c r="H62" s="10">
        <f t="shared" si="9"/>
        <v>1</v>
      </c>
    </row>
    <row r="63" spans="1:8" ht="26.25" x14ac:dyDescent="0.25">
      <c r="A63" s="46"/>
      <c r="B63" s="51"/>
      <c r="C63" s="8" t="s">
        <v>15</v>
      </c>
      <c r="D63" s="9">
        <v>3414000</v>
      </c>
      <c r="E63" s="9">
        <v>3413810.66</v>
      </c>
      <c r="F63" s="10">
        <f t="shared" si="7"/>
        <v>0.99994454012888112</v>
      </c>
      <c r="G63" s="9">
        <f t="shared" si="8"/>
        <v>3413810.66</v>
      </c>
      <c r="H63" s="10">
        <f t="shared" si="9"/>
        <v>0.99994454012888112</v>
      </c>
    </row>
    <row r="64" spans="1:8" ht="15.75" thickBot="1" x14ac:dyDescent="0.3">
      <c r="A64" s="26"/>
      <c r="B64" s="34" t="s">
        <v>10</v>
      </c>
      <c r="C64" s="13"/>
      <c r="D64" s="14">
        <v>3448482.94</v>
      </c>
      <c r="E64" s="14">
        <v>3448293.6</v>
      </c>
      <c r="F64" s="15">
        <f t="shared" si="7"/>
        <v>0.99994509469720627</v>
      </c>
      <c r="G64" s="14">
        <f t="shared" si="8"/>
        <v>3448293.6</v>
      </c>
      <c r="H64" s="15">
        <f t="shared" si="9"/>
        <v>0.99994509469720627</v>
      </c>
    </row>
    <row r="65" spans="1:8" ht="86.25" customHeight="1" x14ac:dyDescent="0.25">
      <c r="A65" s="56">
        <v>8</v>
      </c>
      <c r="B65" s="37" t="s">
        <v>32</v>
      </c>
      <c r="C65" s="8" t="s">
        <v>9</v>
      </c>
      <c r="D65" s="17">
        <v>223563.85</v>
      </c>
      <c r="E65" s="17">
        <v>223563.85</v>
      </c>
      <c r="F65" s="18">
        <f t="shared" si="7"/>
        <v>1</v>
      </c>
      <c r="G65" s="17">
        <f t="shared" si="8"/>
        <v>223563.85</v>
      </c>
      <c r="H65" s="18">
        <f t="shared" si="9"/>
        <v>1</v>
      </c>
    </row>
    <row r="66" spans="1:8" ht="32.25" customHeight="1" x14ac:dyDescent="0.25">
      <c r="A66" s="42"/>
      <c r="B66" s="32" t="s">
        <v>48</v>
      </c>
      <c r="C66" s="8"/>
      <c r="D66" s="11">
        <v>223563.85</v>
      </c>
      <c r="E66" s="11">
        <v>223563.85</v>
      </c>
      <c r="F66" s="12">
        <f t="shared" si="7"/>
        <v>1</v>
      </c>
      <c r="G66" s="11">
        <f t="shared" si="8"/>
        <v>223563.85</v>
      </c>
      <c r="H66" s="12">
        <f t="shared" si="9"/>
        <v>1</v>
      </c>
    </row>
    <row r="67" spans="1:8" ht="63.75" x14ac:dyDescent="0.25">
      <c r="A67" s="25"/>
      <c r="B67" s="31" t="s">
        <v>33</v>
      </c>
      <c r="C67" s="8" t="s">
        <v>9</v>
      </c>
      <c r="D67" s="9">
        <v>223563.85</v>
      </c>
      <c r="E67" s="9">
        <v>223563.85</v>
      </c>
      <c r="F67" s="10">
        <f t="shared" si="7"/>
        <v>1</v>
      </c>
      <c r="G67" s="9">
        <f t="shared" si="8"/>
        <v>223563.85</v>
      </c>
      <c r="H67" s="10">
        <f t="shared" si="9"/>
        <v>1</v>
      </c>
    </row>
    <row r="68" spans="1:8" ht="15.75" thickBot="1" x14ac:dyDescent="0.3">
      <c r="A68" s="26"/>
      <c r="B68" s="34" t="s">
        <v>10</v>
      </c>
      <c r="C68" s="13"/>
      <c r="D68" s="14">
        <v>223563.85</v>
      </c>
      <c r="E68" s="14">
        <v>223563.85</v>
      </c>
      <c r="F68" s="15">
        <f t="shared" si="7"/>
        <v>1</v>
      </c>
      <c r="G68" s="14">
        <f t="shared" si="8"/>
        <v>223563.85</v>
      </c>
      <c r="H68" s="15">
        <f t="shared" si="9"/>
        <v>1</v>
      </c>
    </row>
    <row r="69" spans="1:8" ht="147" customHeight="1" x14ac:dyDescent="0.25">
      <c r="A69" s="56">
        <v>9</v>
      </c>
      <c r="B69" s="37" t="s">
        <v>34</v>
      </c>
      <c r="C69" s="8" t="s">
        <v>9</v>
      </c>
      <c r="D69" s="17">
        <f>D70</f>
        <v>16706207.18</v>
      </c>
      <c r="E69" s="17">
        <f>E70</f>
        <v>16706207.18</v>
      </c>
      <c r="F69" s="18">
        <f>F70</f>
        <v>1</v>
      </c>
      <c r="G69" s="17">
        <f>G70</f>
        <v>16706207.18</v>
      </c>
      <c r="H69" s="18">
        <f t="shared" si="9"/>
        <v>1</v>
      </c>
    </row>
    <row r="70" spans="1:8" ht="25.5" x14ac:dyDescent="0.25">
      <c r="A70" s="42"/>
      <c r="B70" s="32" t="s">
        <v>48</v>
      </c>
      <c r="C70" s="8"/>
      <c r="D70" s="11">
        <v>16706207.18</v>
      </c>
      <c r="E70" s="11">
        <v>16706207.18</v>
      </c>
      <c r="F70" s="12">
        <f t="shared" ref="F70:F76" si="10">E70*100%/D70</f>
        <v>1</v>
      </c>
      <c r="G70" s="11">
        <f t="shared" ref="G70:H76" si="11">E70</f>
        <v>16706207.18</v>
      </c>
      <c r="H70" s="12">
        <f t="shared" si="11"/>
        <v>1</v>
      </c>
    </row>
    <row r="71" spans="1:8" ht="38.25" x14ac:dyDescent="0.25">
      <c r="A71" s="45"/>
      <c r="B71" s="31" t="s">
        <v>35</v>
      </c>
      <c r="C71" s="8" t="s">
        <v>9</v>
      </c>
      <c r="D71" s="9">
        <v>16264169.970000001</v>
      </c>
      <c r="E71" s="9">
        <v>16264169.970000001</v>
      </c>
      <c r="F71" s="10">
        <f t="shared" si="10"/>
        <v>1</v>
      </c>
      <c r="G71" s="9">
        <f t="shared" si="11"/>
        <v>16264169.970000001</v>
      </c>
      <c r="H71" s="10">
        <f t="shared" si="11"/>
        <v>1</v>
      </c>
    </row>
    <row r="72" spans="1:8" x14ac:dyDescent="0.25">
      <c r="A72" s="46"/>
      <c r="B72" s="31" t="s">
        <v>10</v>
      </c>
      <c r="C72" s="8"/>
      <c r="D72" s="9">
        <f>D71</f>
        <v>16264169.970000001</v>
      </c>
      <c r="E72" s="9">
        <f>E71</f>
        <v>16264169.970000001</v>
      </c>
      <c r="F72" s="10">
        <f t="shared" si="10"/>
        <v>1</v>
      </c>
      <c r="G72" s="9">
        <f t="shared" si="11"/>
        <v>16264169.970000001</v>
      </c>
      <c r="H72" s="10">
        <f t="shared" si="11"/>
        <v>1</v>
      </c>
    </row>
    <row r="73" spans="1:8" ht="51" x14ac:dyDescent="0.25">
      <c r="A73" s="45"/>
      <c r="B73" s="31" t="s">
        <v>36</v>
      </c>
      <c r="C73" s="8" t="s">
        <v>9</v>
      </c>
      <c r="D73" s="9">
        <f>D74</f>
        <v>442037.21</v>
      </c>
      <c r="E73" s="9">
        <f>E74</f>
        <v>442037.21</v>
      </c>
      <c r="F73" s="10">
        <f t="shared" si="10"/>
        <v>1</v>
      </c>
      <c r="G73" s="9">
        <f t="shared" si="11"/>
        <v>442037.21</v>
      </c>
      <c r="H73" s="10">
        <f t="shared" si="11"/>
        <v>1</v>
      </c>
    </row>
    <row r="74" spans="1:8" ht="15.75" thickBot="1" x14ac:dyDescent="0.3">
      <c r="A74" s="53"/>
      <c r="B74" s="38" t="s">
        <v>10</v>
      </c>
      <c r="C74" s="13"/>
      <c r="D74" s="14">
        <v>442037.21</v>
      </c>
      <c r="E74" s="14">
        <v>442037.21</v>
      </c>
      <c r="F74" s="15">
        <f t="shared" si="10"/>
        <v>1</v>
      </c>
      <c r="G74" s="14">
        <f t="shared" si="11"/>
        <v>442037.21</v>
      </c>
      <c r="H74" s="15">
        <f t="shared" si="11"/>
        <v>1</v>
      </c>
    </row>
    <row r="75" spans="1:8" ht="108" customHeight="1" x14ac:dyDescent="0.25">
      <c r="A75" s="56">
        <v>10</v>
      </c>
      <c r="B75" s="37" t="s">
        <v>37</v>
      </c>
      <c r="C75" s="8" t="s">
        <v>9</v>
      </c>
      <c r="D75" s="17">
        <f>D76</f>
        <v>25906065.920000002</v>
      </c>
      <c r="E75" s="17">
        <f>E76</f>
        <v>25906065.920000002</v>
      </c>
      <c r="F75" s="18">
        <f t="shared" si="10"/>
        <v>1</v>
      </c>
      <c r="G75" s="17">
        <f t="shared" si="11"/>
        <v>25906065.920000002</v>
      </c>
      <c r="H75" s="18">
        <f t="shared" si="11"/>
        <v>1</v>
      </c>
    </row>
    <row r="76" spans="1:8" ht="25.5" x14ac:dyDescent="0.25">
      <c r="A76" s="42"/>
      <c r="B76" s="32" t="s">
        <v>48</v>
      </c>
      <c r="C76" s="8"/>
      <c r="D76" s="11">
        <f>D78+D80+D82</f>
        <v>25906065.920000002</v>
      </c>
      <c r="E76" s="11">
        <f>E78+E80+E82</f>
        <v>25906065.920000002</v>
      </c>
      <c r="F76" s="12">
        <f t="shared" si="10"/>
        <v>1</v>
      </c>
      <c r="G76" s="11">
        <f t="shared" si="11"/>
        <v>25906065.920000002</v>
      </c>
      <c r="H76" s="12">
        <f t="shared" si="11"/>
        <v>1</v>
      </c>
    </row>
    <row r="77" spans="1:8" ht="76.5" x14ac:dyDescent="0.25">
      <c r="A77" s="45"/>
      <c r="B77" s="39" t="s">
        <v>38</v>
      </c>
      <c r="C77" s="8" t="s">
        <v>9</v>
      </c>
      <c r="D77" s="9">
        <f>D78</f>
        <v>547369.66</v>
      </c>
      <c r="E77" s="9">
        <f>E78</f>
        <v>547369.66</v>
      </c>
      <c r="F77" s="10">
        <f>F78</f>
        <v>1</v>
      </c>
      <c r="G77" s="9">
        <f>G78</f>
        <v>547369.66</v>
      </c>
      <c r="H77" s="10">
        <f>H78</f>
        <v>1</v>
      </c>
    </row>
    <row r="78" spans="1:8" x14ac:dyDescent="0.25">
      <c r="A78" s="46"/>
      <c r="B78" s="32" t="s">
        <v>10</v>
      </c>
      <c r="C78" s="8"/>
      <c r="D78" s="9">
        <v>547369.66</v>
      </c>
      <c r="E78" s="9">
        <v>547369.66</v>
      </c>
      <c r="F78" s="10">
        <f>E78*100%/D78</f>
        <v>1</v>
      </c>
      <c r="G78" s="9">
        <f>E78</f>
        <v>547369.66</v>
      </c>
      <c r="H78" s="10">
        <f>F78</f>
        <v>1</v>
      </c>
    </row>
    <row r="79" spans="1:8" ht="38.25" x14ac:dyDescent="0.25">
      <c r="A79" s="45"/>
      <c r="B79" s="39" t="s">
        <v>39</v>
      </c>
      <c r="C79" s="8" t="s">
        <v>9</v>
      </c>
      <c r="D79" s="9">
        <f>D80</f>
        <v>186000</v>
      </c>
      <c r="E79" s="9">
        <f>E80</f>
        <v>186000</v>
      </c>
      <c r="F79" s="10">
        <f>F80</f>
        <v>1</v>
      </c>
      <c r="G79" s="9">
        <f>G80</f>
        <v>186000</v>
      </c>
      <c r="H79" s="10">
        <f>H80</f>
        <v>1</v>
      </c>
    </row>
    <row r="80" spans="1:8" x14ac:dyDescent="0.25">
      <c r="A80" s="46"/>
      <c r="B80" s="32" t="s">
        <v>10</v>
      </c>
      <c r="C80" s="8"/>
      <c r="D80" s="9">
        <v>186000</v>
      </c>
      <c r="E80" s="9">
        <v>186000</v>
      </c>
      <c r="F80" s="10">
        <f>E80*100%/D80</f>
        <v>1</v>
      </c>
      <c r="G80" s="9">
        <f>E80</f>
        <v>186000</v>
      </c>
      <c r="H80" s="10">
        <f>F80</f>
        <v>1</v>
      </c>
    </row>
    <row r="81" spans="1:8" ht="38.25" x14ac:dyDescent="0.25">
      <c r="A81" s="45"/>
      <c r="B81" s="39" t="s">
        <v>40</v>
      </c>
      <c r="C81" s="8" t="s">
        <v>9</v>
      </c>
      <c r="D81" s="9">
        <f>D82</f>
        <v>25172696.260000002</v>
      </c>
      <c r="E81" s="9">
        <f>E82</f>
        <v>25172696.260000002</v>
      </c>
      <c r="F81" s="10">
        <f>F82</f>
        <v>1</v>
      </c>
      <c r="G81" s="9">
        <f>G82</f>
        <v>25172696.260000002</v>
      </c>
      <c r="H81" s="10">
        <f>H82</f>
        <v>1</v>
      </c>
    </row>
    <row r="82" spans="1:8" x14ac:dyDescent="0.25">
      <c r="A82" s="46"/>
      <c r="B82" s="32" t="s">
        <v>10</v>
      </c>
      <c r="C82" s="8"/>
      <c r="D82" s="9">
        <v>25172696.260000002</v>
      </c>
      <c r="E82" s="9">
        <v>25172696.260000002</v>
      </c>
      <c r="F82" s="10">
        <f>E82*100%/D82</f>
        <v>1</v>
      </c>
      <c r="G82" s="9">
        <f t="shared" ref="G82:H86" si="12">E82</f>
        <v>25172696.260000002</v>
      </c>
      <c r="H82" s="10">
        <f t="shared" si="12"/>
        <v>1</v>
      </c>
    </row>
    <row r="83" spans="1:8" ht="106.5" customHeight="1" x14ac:dyDescent="0.25">
      <c r="A83" s="41">
        <v>11</v>
      </c>
      <c r="B83" s="32" t="s">
        <v>50</v>
      </c>
      <c r="C83" s="8" t="s">
        <v>9</v>
      </c>
      <c r="D83" s="9">
        <f>D84</f>
        <v>372810</v>
      </c>
      <c r="E83" s="9">
        <f>E84</f>
        <v>372810</v>
      </c>
      <c r="F83" s="10">
        <f>E83*100%/D83</f>
        <v>1</v>
      </c>
      <c r="G83" s="9">
        <f t="shared" si="12"/>
        <v>372810</v>
      </c>
      <c r="H83" s="10">
        <f t="shared" si="12"/>
        <v>1</v>
      </c>
    </row>
    <row r="84" spans="1:8" ht="25.5" x14ac:dyDescent="0.25">
      <c r="A84" s="42"/>
      <c r="B84" s="32" t="s">
        <v>48</v>
      </c>
      <c r="C84" s="8"/>
      <c r="D84" s="11">
        <f>D86</f>
        <v>372810</v>
      </c>
      <c r="E84" s="11">
        <f>E86</f>
        <v>372810</v>
      </c>
      <c r="F84" s="12">
        <f>E84*100%/D84</f>
        <v>1</v>
      </c>
      <c r="G84" s="11">
        <f t="shared" si="12"/>
        <v>372810</v>
      </c>
      <c r="H84" s="12">
        <f t="shared" si="12"/>
        <v>1</v>
      </c>
    </row>
    <row r="85" spans="1:8" ht="74.25" customHeight="1" x14ac:dyDescent="0.25">
      <c r="A85" s="45"/>
      <c r="B85" s="31" t="s">
        <v>47</v>
      </c>
      <c r="C85" s="8" t="s">
        <v>9</v>
      </c>
      <c r="D85" s="9">
        <f>D86</f>
        <v>372810</v>
      </c>
      <c r="E85" s="9">
        <f>E86</f>
        <v>372810</v>
      </c>
      <c r="F85" s="10">
        <f>E85*100%/D85</f>
        <v>1</v>
      </c>
      <c r="G85" s="9">
        <f t="shared" si="12"/>
        <v>372810</v>
      </c>
      <c r="H85" s="10">
        <f t="shared" si="12"/>
        <v>1</v>
      </c>
    </row>
    <row r="86" spans="1:8" x14ac:dyDescent="0.25">
      <c r="A86" s="46"/>
      <c r="B86" s="31" t="s">
        <v>10</v>
      </c>
      <c r="C86" s="8"/>
      <c r="D86" s="9">
        <v>372810</v>
      </c>
      <c r="E86" s="9">
        <v>372810</v>
      </c>
      <c r="F86" s="10">
        <f>E86*100%/D86</f>
        <v>1</v>
      </c>
      <c r="G86" s="9">
        <f t="shared" si="12"/>
        <v>372810</v>
      </c>
      <c r="H86" s="10">
        <f t="shared" si="12"/>
        <v>1</v>
      </c>
    </row>
    <row r="87" spans="1:8" ht="63.75" x14ac:dyDescent="0.25">
      <c r="A87" s="41">
        <v>12</v>
      </c>
      <c r="B87" s="32" t="s">
        <v>41</v>
      </c>
      <c r="C87" s="8" t="s">
        <v>9</v>
      </c>
      <c r="D87" s="9">
        <f>D88</f>
        <v>1839726.1800000002</v>
      </c>
      <c r="E87" s="9">
        <f>E88</f>
        <v>1818230.8</v>
      </c>
      <c r="F87" s="10">
        <f>F88</f>
        <v>0.98831598950230726</v>
      </c>
      <c r="G87" s="9">
        <f>G88</f>
        <v>1818230.8</v>
      </c>
      <c r="H87" s="10">
        <f>F87</f>
        <v>0.98831598950230726</v>
      </c>
    </row>
    <row r="88" spans="1:8" ht="26.25" thickBot="1" x14ac:dyDescent="0.3">
      <c r="A88" s="43"/>
      <c r="B88" s="34" t="s">
        <v>48</v>
      </c>
      <c r="C88" s="22"/>
      <c r="D88" s="27">
        <f>D90+D92</f>
        <v>1839726.1800000002</v>
      </c>
      <c r="E88" s="27">
        <f>E90+E92</f>
        <v>1818230.8</v>
      </c>
      <c r="F88" s="28">
        <f>E88*100%/D88</f>
        <v>0.98831598950230726</v>
      </c>
      <c r="G88" s="27">
        <f>E88</f>
        <v>1818230.8</v>
      </c>
      <c r="H88" s="28">
        <f>F88</f>
        <v>0.98831598950230726</v>
      </c>
    </row>
    <row r="89" spans="1:8" ht="63.75" x14ac:dyDescent="0.25">
      <c r="A89" s="52"/>
      <c r="B89" s="40" t="s">
        <v>42</v>
      </c>
      <c r="C89" s="8" t="s">
        <v>9</v>
      </c>
      <c r="D89" s="17">
        <f>D90</f>
        <v>1762891.3</v>
      </c>
      <c r="E89" s="17">
        <f>E90</f>
        <v>1762891.3</v>
      </c>
      <c r="F89" s="18">
        <f>F90</f>
        <v>1</v>
      </c>
      <c r="G89" s="17">
        <f>G90</f>
        <v>1762891.3</v>
      </c>
      <c r="H89" s="18">
        <f>H90</f>
        <v>1</v>
      </c>
    </row>
    <row r="90" spans="1:8" x14ac:dyDescent="0.25">
      <c r="A90" s="46"/>
      <c r="B90" s="32" t="s">
        <v>10</v>
      </c>
      <c r="C90" s="23"/>
      <c r="D90" s="9">
        <v>1762891.3</v>
      </c>
      <c r="E90" s="9">
        <v>1762891.3</v>
      </c>
      <c r="F90" s="10">
        <f>E90*100%/D90</f>
        <v>1</v>
      </c>
      <c r="G90" s="9">
        <f>E90</f>
        <v>1762891.3</v>
      </c>
      <c r="H90" s="10">
        <f>F90</f>
        <v>1</v>
      </c>
    </row>
    <row r="91" spans="1:8" ht="63.75" x14ac:dyDescent="0.25">
      <c r="A91" s="62"/>
      <c r="B91" s="31" t="s">
        <v>42</v>
      </c>
      <c r="C91" s="8" t="s">
        <v>9</v>
      </c>
      <c r="D91" s="9">
        <f>D92</f>
        <v>76834.880000000005</v>
      </c>
      <c r="E91" s="9">
        <f>E92</f>
        <v>55339.5</v>
      </c>
      <c r="F91" s="10">
        <f>F92</f>
        <v>0.72023929756902072</v>
      </c>
      <c r="G91" s="9">
        <f>G92</f>
        <v>55339.5</v>
      </c>
      <c r="H91" s="10">
        <f>H92</f>
        <v>0.72023929756902072</v>
      </c>
    </row>
    <row r="92" spans="1:8" x14ac:dyDescent="0.25">
      <c r="A92" s="62"/>
      <c r="B92" s="32" t="s">
        <v>10</v>
      </c>
      <c r="C92" s="23"/>
      <c r="D92" s="9">
        <v>76834.880000000005</v>
      </c>
      <c r="E92" s="9">
        <v>55339.5</v>
      </c>
      <c r="F92" s="10">
        <f>E92*100%/D92</f>
        <v>0.72023929756902072</v>
      </c>
      <c r="G92" s="9">
        <f t="shared" ref="G92:H96" si="13">E92</f>
        <v>55339.5</v>
      </c>
      <c r="H92" s="10">
        <f t="shared" si="13"/>
        <v>0.72023929756902072</v>
      </c>
    </row>
    <row r="93" spans="1:8" ht="30" customHeight="1" x14ac:dyDescent="0.25">
      <c r="A93" s="25"/>
      <c r="B93" s="32" t="s">
        <v>44</v>
      </c>
      <c r="C93" s="8" t="s">
        <v>9</v>
      </c>
      <c r="D93" s="9">
        <f>D5+D7+D9+D11+D16+D22+D24+D30+D32+D35+D40+D45+D48+D51+D58+D62+D67+D71+D73+D77+D79+D81+D85+D89+D91</f>
        <v>165170316.11000001</v>
      </c>
      <c r="E93" s="9">
        <f>E5+E7+E9+E11+E16+E22+E24+E30+E32+E35+E40+E45+E48+E51+E58+E62+E67+E71+E73+E77+E79+E81+E85+E89+E91</f>
        <v>165100163.28</v>
      </c>
      <c r="F93" s="10">
        <f>E93*100%/D93</f>
        <v>0.999575269747905</v>
      </c>
      <c r="G93" s="9">
        <f t="shared" si="13"/>
        <v>165100163.28</v>
      </c>
      <c r="H93" s="10">
        <f t="shared" si="13"/>
        <v>0.999575269747905</v>
      </c>
    </row>
    <row r="94" spans="1:8" ht="26.25" x14ac:dyDescent="0.25">
      <c r="A94" s="25"/>
      <c r="B94" s="32"/>
      <c r="C94" s="8" t="s">
        <v>15</v>
      </c>
      <c r="D94" s="9">
        <f>D17+D25+D33+D36+D46+D52+D49+D59+D63</f>
        <v>54807330</v>
      </c>
      <c r="E94" s="9">
        <f>E17+E25+E33+E36+E46+E49+E52+E59+E63</f>
        <v>30854681.82</v>
      </c>
      <c r="F94" s="10">
        <f>E94*100%/D94</f>
        <v>0.56296633716694466</v>
      </c>
      <c r="G94" s="9">
        <f t="shared" si="13"/>
        <v>30854681.82</v>
      </c>
      <c r="H94" s="10">
        <f t="shared" si="13"/>
        <v>0.56296633716694466</v>
      </c>
    </row>
    <row r="95" spans="1:8" ht="39" x14ac:dyDescent="0.25">
      <c r="A95" s="25"/>
      <c r="B95" s="32"/>
      <c r="C95" s="8" t="s">
        <v>30</v>
      </c>
      <c r="D95" s="9">
        <f>D60</f>
        <v>272700</v>
      </c>
      <c r="E95" s="9">
        <f>E56</f>
        <v>272514.84999999998</v>
      </c>
      <c r="F95" s="10">
        <f>E95*100%/D95</f>
        <v>0.99932104877154371</v>
      </c>
      <c r="G95" s="9">
        <f t="shared" si="13"/>
        <v>272514.84999999998</v>
      </c>
      <c r="H95" s="10">
        <f t="shared" si="13"/>
        <v>0.99932104877154371</v>
      </c>
    </row>
    <row r="96" spans="1:8" x14ac:dyDescent="0.25">
      <c r="A96" s="25"/>
      <c r="B96" s="7"/>
      <c r="C96" s="24" t="s">
        <v>45</v>
      </c>
      <c r="D96" s="9">
        <f>D4+D15+D21+D29+D39+D44+D57+D66+D70+D76+D84+D88</f>
        <v>220250346.11000001</v>
      </c>
      <c r="E96" s="9">
        <f>E4+E15+E21+E29+E39+E44+E57+E66+E70+E76+E84+E88</f>
        <v>196227359.95000005</v>
      </c>
      <c r="F96" s="10">
        <f>E96*100%/D96</f>
        <v>0.89092872458869088</v>
      </c>
      <c r="G96" s="9">
        <f t="shared" si="13"/>
        <v>196227359.95000005</v>
      </c>
      <c r="H96" s="10">
        <f t="shared" si="13"/>
        <v>0.89092872458869088</v>
      </c>
    </row>
    <row r="97" spans="1:8" x14ac:dyDescent="0.25">
      <c r="A97" s="2"/>
      <c r="B97" s="3"/>
      <c r="C97" s="2"/>
      <c r="D97" s="4"/>
      <c r="E97" s="4"/>
      <c r="F97" s="5"/>
      <c r="G97" s="4"/>
      <c r="H97" s="5"/>
    </row>
    <row r="98" spans="1:8" x14ac:dyDescent="0.25">
      <c r="A98" s="60"/>
      <c r="B98" s="60"/>
      <c r="C98" s="60"/>
      <c r="D98" s="60"/>
      <c r="E98" s="4"/>
      <c r="F98" s="5"/>
      <c r="G98" s="4"/>
      <c r="H98" s="5"/>
    </row>
    <row r="99" spans="1:8" x14ac:dyDescent="0.25">
      <c r="A99" s="2"/>
      <c r="B99" s="3"/>
      <c r="C99" s="2"/>
      <c r="D99" s="4"/>
      <c r="E99" s="4"/>
      <c r="F99" s="5"/>
      <c r="G99" s="4"/>
      <c r="H99" s="5"/>
    </row>
    <row r="100" spans="1:8" x14ac:dyDescent="0.25">
      <c r="A100" s="2"/>
      <c r="B100" s="3"/>
      <c r="C100" s="2"/>
      <c r="D100" s="4"/>
      <c r="E100" s="4"/>
      <c r="F100" s="5"/>
      <c r="G100" s="4"/>
      <c r="H100" s="5"/>
    </row>
    <row r="101" spans="1:8" x14ac:dyDescent="0.25">
      <c r="D101" s="6"/>
    </row>
  </sheetData>
  <mergeCells count="52">
    <mergeCell ref="A98:D98"/>
    <mergeCell ref="A65:A66"/>
    <mergeCell ref="B58:B60"/>
    <mergeCell ref="A58:A61"/>
    <mergeCell ref="B62:B63"/>
    <mergeCell ref="A62:A63"/>
    <mergeCell ref="A69:A70"/>
    <mergeCell ref="A73:A74"/>
    <mergeCell ref="A71:A72"/>
    <mergeCell ref="A75:A76"/>
    <mergeCell ref="A77:A78"/>
    <mergeCell ref="A89:A90"/>
    <mergeCell ref="A91:A92"/>
    <mergeCell ref="A81:A82"/>
    <mergeCell ref="A79:A80"/>
    <mergeCell ref="A85:A86"/>
    <mergeCell ref="A40:A41"/>
    <mergeCell ref="A45:A47"/>
    <mergeCell ref="B54:B56"/>
    <mergeCell ref="A54:A57"/>
    <mergeCell ref="B48:B49"/>
    <mergeCell ref="A48:A50"/>
    <mergeCell ref="B51:B52"/>
    <mergeCell ref="A51:A53"/>
    <mergeCell ref="B42:B43"/>
    <mergeCell ref="A42:A44"/>
    <mergeCell ref="B45:B46"/>
    <mergeCell ref="A24:A26"/>
    <mergeCell ref="B35:B36"/>
    <mergeCell ref="A35:A37"/>
    <mergeCell ref="A38:A39"/>
    <mergeCell ref="B27:B28"/>
    <mergeCell ref="A27:A29"/>
    <mergeCell ref="A30:A31"/>
    <mergeCell ref="B32:B33"/>
    <mergeCell ref="A32:A34"/>
    <mergeCell ref="A83:A84"/>
    <mergeCell ref="A87:A88"/>
    <mergeCell ref="A1:H1"/>
    <mergeCell ref="A9:A10"/>
    <mergeCell ref="A3:A4"/>
    <mergeCell ref="A5:A6"/>
    <mergeCell ref="A7:A8"/>
    <mergeCell ref="B13:B14"/>
    <mergeCell ref="A11:A12"/>
    <mergeCell ref="A13:A15"/>
    <mergeCell ref="B16:B17"/>
    <mergeCell ref="A16:A18"/>
    <mergeCell ref="B19:B20"/>
    <mergeCell ref="A19:A21"/>
    <mergeCell ref="A22:A23"/>
    <mergeCell ref="B24:B25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2019-04-23T11:50:18Z</dcterms:modified>
</cp:coreProperties>
</file>